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F3894091-4ED5-4607-9DBC-FC09BE6D43BD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3" sheetId="291" r:id="rId2"/>
    <sheet name="PDM 2026" sheetId="273" r:id="rId3"/>
    <sheet name="Clients" sheetId="289" r:id="rId4"/>
    <sheet name="Instructions" sheetId="290" r:id="rId5"/>
  </sheets>
  <definedNames>
    <definedName name="_xlnm._FilterDatabase" localSheetId="3" hidden="1">Clients!$A$1:$S$1</definedName>
    <definedName name="_xlnm._FilterDatabase" localSheetId="1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91" l="1"/>
  <c r="O3" i="291"/>
  <c r="P3" i="291"/>
  <c r="Q3" i="291"/>
  <c r="R3" i="291"/>
  <c r="S3" i="291"/>
  <c r="T3" i="291"/>
  <c r="N4" i="291"/>
  <c r="O4" i="291"/>
  <c r="P4" i="291"/>
  <c r="Q4" i="291"/>
  <c r="R4" i="291"/>
  <c r="S4" i="291"/>
  <c r="T4" i="291"/>
  <c r="N5" i="291"/>
  <c r="O5" i="291"/>
  <c r="P5" i="291"/>
  <c r="Q5" i="291"/>
  <c r="R5" i="291"/>
  <c r="S5" i="291"/>
  <c r="T5" i="291"/>
  <c r="N6" i="291"/>
  <c r="O6" i="291"/>
  <c r="P6" i="291"/>
  <c r="Q6" i="291"/>
  <c r="R6" i="291"/>
  <c r="S6" i="291"/>
  <c r="T6" i="291"/>
  <c r="N7" i="291"/>
  <c r="O7" i="291"/>
  <c r="P7" i="291"/>
  <c r="Q7" i="291"/>
  <c r="R7" i="291"/>
  <c r="S7" i="291"/>
  <c r="T7" i="291"/>
  <c r="N8" i="291"/>
  <c r="O8" i="291"/>
  <c r="P8" i="291"/>
  <c r="Q8" i="291"/>
  <c r="R8" i="291"/>
  <c r="S8" i="291"/>
  <c r="T8" i="291"/>
  <c r="N9" i="291"/>
  <c r="O9" i="291"/>
  <c r="P9" i="291"/>
  <c r="Q9" i="291"/>
  <c r="R9" i="291"/>
  <c r="S9" i="291"/>
  <c r="T9" i="291"/>
  <c r="N10" i="291"/>
  <c r="O10" i="291"/>
  <c r="P10" i="291"/>
  <c r="Q10" i="291"/>
  <c r="R10" i="291"/>
  <c r="S10" i="291"/>
  <c r="T10" i="291"/>
  <c r="N11" i="291"/>
  <c r="O11" i="291"/>
  <c r="P11" i="291"/>
  <c r="Q11" i="291"/>
  <c r="R11" i="291"/>
  <c r="S11" i="291"/>
  <c r="T11" i="291"/>
  <c r="N12" i="291"/>
  <c r="O12" i="291"/>
  <c r="P12" i="291"/>
  <c r="Q12" i="291"/>
  <c r="R12" i="291"/>
  <c r="S12" i="291"/>
  <c r="T12" i="291"/>
  <c r="N13" i="291"/>
  <c r="O13" i="291"/>
  <c r="P13" i="291"/>
  <c r="Q13" i="291"/>
  <c r="R13" i="291"/>
  <c r="S13" i="291"/>
  <c r="T13" i="291"/>
  <c r="N14" i="291"/>
  <c r="O14" i="291"/>
  <c r="P14" i="291"/>
  <c r="Q14" i="291"/>
  <c r="R14" i="291"/>
  <c r="S14" i="291"/>
  <c r="T14" i="291"/>
  <c r="N15" i="291"/>
  <c r="O15" i="291"/>
  <c r="P15" i="291"/>
  <c r="Q15" i="291"/>
  <c r="R15" i="291"/>
  <c r="S15" i="291"/>
  <c r="T15" i="291"/>
  <c r="N16" i="291"/>
  <c r="O16" i="291"/>
  <c r="P16" i="291"/>
  <c r="Q16" i="291"/>
  <c r="R16" i="291"/>
  <c r="S16" i="291"/>
  <c r="T16" i="291"/>
  <c r="N17" i="291"/>
  <c r="O17" i="291"/>
  <c r="P17" i="291"/>
  <c r="Q17" i="291"/>
  <c r="R17" i="291"/>
  <c r="S17" i="291"/>
  <c r="T17" i="291"/>
  <c r="N18" i="291"/>
  <c r="O18" i="291"/>
  <c r="P18" i="291"/>
  <c r="Q18" i="291"/>
  <c r="R18" i="291"/>
  <c r="S18" i="291"/>
  <c r="T18" i="291"/>
  <c r="N19" i="291"/>
  <c r="O19" i="291"/>
  <c r="P19" i="291"/>
  <c r="Q19" i="291"/>
  <c r="R19" i="291"/>
  <c r="S19" i="291"/>
  <c r="T19" i="291"/>
  <c r="N20" i="291"/>
  <c r="O20" i="291"/>
  <c r="P20" i="291"/>
  <c r="Q20" i="291"/>
  <c r="R20" i="291"/>
  <c r="S20" i="291"/>
  <c r="T20" i="291"/>
  <c r="N21" i="291"/>
  <c r="O21" i="291"/>
  <c r="P21" i="291"/>
  <c r="Q21" i="291"/>
  <c r="R21" i="291"/>
  <c r="S21" i="291"/>
  <c r="T21" i="291"/>
  <c r="N22" i="291"/>
  <c r="O22" i="291"/>
  <c r="P22" i="291"/>
  <c r="Q22" i="291"/>
  <c r="R22" i="291"/>
  <c r="S22" i="291"/>
  <c r="T22" i="291"/>
  <c r="N23" i="291"/>
  <c r="O23" i="291"/>
  <c r="P23" i="291"/>
  <c r="Q23" i="291"/>
  <c r="R23" i="291"/>
  <c r="S23" i="291"/>
  <c r="T23" i="291"/>
  <c r="N24" i="291"/>
  <c r="T24" i="291" s="1"/>
  <c r="O24" i="291"/>
  <c r="P24" i="291"/>
  <c r="Q24" i="291"/>
  <c r="R24" i="291"/>
  <c r="S24" i="291"/>
  <c r="N25" i="291"/>
  <c r="O25" i="291"/>
  <c r="P25" i="291"/>
  <c r="Q25" i="291"/>
  <c r="R25" i="291"/>
  <c r="S25" i="291"/>
  <c r="T25" i="291"/>
  <c r="N26" i="291"/>
  <c r="O26" i="291"/>
  <c r="P26" i="291"/>
  <c r="Q26" i="291"/>
  <c r="R26" i="291"/>
  <c r="S26" i="291"/>
  <c r="T26" i="291"/>
  <c r="N27" i="291"/>
  <c r="O27" i="291"/>
  <c r="P27" i="291"/>
  <c r="Q27" i="291"/>
  <c r="R27" i="291"/>
  <c r="S27" i="291"/>
  <c r="T27" i="291"/>
  <c r="N28" i="291"/>
  <c r="O28" i="291"/>
  <c r="P28" i="291"/>
  <c r="Q28" i="291"/>
  <c r="R28" i="291"/>
  <c r="S28" i="291"/>
  <c r="T28" i="291"/>
  <c r="N29" i="291"/>
  <c r="O29" i="291"/>
  <c r="P29" i="291"/>
  <c r="Q29" i="291"/>
  <c r="R29" i="291"/>
  <c r="S29" i="291"/>
  <c r="T29" i="291"/>
  <c r="N30" i="291"/>
  <c r="O30" i="291"/>
  <c r="P30" i="291"/>
  <c r="Q30" i="291"/>
  <c r="R30" i="291"/>
  <c r="S30" i="291"/>
  <c r="T30" i="291"/>
  <c r="N31" i="291"/>
  <c r="O31" i="291"/>
  <c r="P31" i="291"/>
  <c r="Q31" i="291"/>
  <c r="R31" i="291"/>
  <c r="S31" i="291"/>
  <c r="T31" i="291"/>
  <c r="N32" i="291"/>
  <c r="O32" i="291"/>
  <c r="P32" i="291"/>
  <c r="Q32" i="291"/>
  <c r="R32" i="291"/>
  <c r="S32" i="291"/>
  <c r="T32" i="291"/>
  <c r="N33" i="291"/>
  <c r="O33" i="291"/>
  <c r="P33" i="291"/>
  <c r="Q33" i="291"/>
  <c r="R33" i="291"/>
  <c r="S33" i="291"/>
  <c r="T33" i="291"/>
  <c r="N34" i="291"/>
  <c r="O34" i="291"/>
  <c r="P34" i="291"/>
  <c r="Q34" i="291"/>
  <c r="R34" i="291"/>
  <c r="S34" i="291"/>
  <c r="T34" i="291"/>
  <c r="N35" i="291"/>
  <c r="O35" i="291"/>
  <c r="P35" i="291"/>
  <c r="Q35" i="291"/>
  <c r="R35" i="291"/>
  <c r="S35" i="291"/>
  <c r="T35" i="291"/>
  <c r="N36" i="291"/>
  <c r="O36" i="291"/>
  <c r="P36" i="291"/>
  <c r="Q36" i="291"/>
  <c r="R36" i="291"/>
  <c r="S36" i="291"/>
  <c r="T36" i="291"/>
  <c r="N37" i="291"/>
  <c r="O37" i="291"/>
  <c r="P37" i="291"/>
  <c r="Q37" i="291"/>
  <c r="R37" i="291"/>
  <c r="S37" i="291"/>
  <c r="T37" i="291"/>
  <c r="N38" i="291"/>
  <c r="O38" i="291"/>
  <c r="P38" i="291"/>
  <c r="Q38" i="291"/>
  <c r="R38" i="291"/>
  <c r="S38" i="291"/>
  <c r="T38" i="291"/>
  <c r="N39" i="291"/>
  <c r="O39" i="291"/>
  <c r="P39" i="291"/>
  <c r="Q39" i="291"/>
  <c r="R39" i="291"/>
  <c r="S39" i="291"/>
  <c r="T39" i="291"/>
  <c r="N40" i="291"/>
  <c r="O40" i="291"/>
  <c r="P40" i="291"/>
  <c r="Q40" i="291"/>
  <c r="R40" i="291"/>
  <c r="S40" i="291"/>
  <c r="T40" i="291"/>
  <c r="N41" i="291"/>
  <c r="O41" i="291"/>
  <c r="P41" i="291"/>
  <c r="Q41" i="291"/>
  <c r="R41" i="291"/>
  <c r="S41" i="291"/>
  <c r="T41" i="291"/>
  <c r="N42" i="291"/>
  <c r="O42" i="291"/>
  <c r="P42" i="291"/>
  <c r="Q42" i="291"/>
  <c r="R42" i="291"/>
  <c r="S42" i="291"/>
  <c r="T42" i="291"/>
  <c r="N43" i="291"/>
  <c r="O43" i="291"/>
  <c r="P43" i="291"/>
  <c r="Q43" i="291"/>
  <c r="R43" i="291"/>
  <c r="S43" i="291"/>
  <c r="T43" i="291"/>
  <c r="N44" i="291"/>
  <c r="O44" i="291"/>
  <c r="P44" i="291"/>
  <c r="Q44" i="291"/>
  <c r="R44" i="291"/>
  <c r="S44" i="291"/>
  <c r="T44" i="291"/>
  <c r="N45" i="291"/>
  <c r="T45" i="291" s="1"/>
  <c r="O45" i="291"/>
  <c r="P45" i="291"/>
  <c r="Q45" i="291"/>
  <c r="R45" i="291"/>
  <c r="S45" i="291"/>
  <c r="N46" i="291"/>
  <c r="O46" i="291"/>
  <c r="P46" i="291"/>
  <c r="Q46" i="291"/>
  <c r="R46" i="291"/>
  <c r="S46" i="291"/>
  <c r="T46" i="291"/>
  <c r="N47" i="291"/>
  <c r="O47" i="291"/>
  <c r="P47" i="291"/>
  <c r="Q47" i="291"/>
  <c r="R47" i="291"/>
  <c r="S47" i="291"/>
  <c r="T47" i="291"/>
  <c r="N48" i="291"/>
  <c r="O48" i="291"/>
  <c r="P48" i="291"/>
  <c r="Q48" i="291"/>
  <c r="R48" i="291"/>
  <c r="S48" i="291"/>
  <c r="T48" i="291"/>
  <c r="N49" i="291"/>
  <c r="O49" i="291"/>
  <c r="P49" i="291"/>
  <c r="Q49" i="291"/>
  <c r="R49" i="291"/>
  <c r="S49" i="291"/>
  <c r="T49" i="291"/>
  <c r="N50" i="291"/>
  <c r="O50" i="291"/>
  <c r="P50" i="291"/>
  <c r="Q50" i="291"/>
  <c r="R50" i="291"/>
  <c r="S50" i="291"/>
  <c r="T50" i="291"/>
  <c r="N51" i="291"/>
  <c r="O51" i="291"/>
  <c r="P51" i="291"/>
  <c r="Q51" i="291"/>
  <c r="R51" i="291"/>
  <c r="S51" i="291"/>
  <c r="T51" i="291"/>
  <c r="N52" i="291"/>
  <c r="O52" i="291"/>
  <c r="P52" i="291"/>
  <c r="Q52" i="291"/>
  <c r="R52" i="291"/>
  <c r="S52" i="291"/>
  <c r="T52" i="291"/>
  <c r="N53" i="291"/>
  <c r="O53" i="291"/>
  <c r="P53" i="291"/>
  <c r="Q53" i="291"/>
  <c r="R53" i="291"/>
  <c r="S53" i="291"/>
  <c r="T53" i="291"/>
  <c r="N54" i="291"/>
  <c r="O54" i="291"/>
  <c r="P54" i="291"/>
  <c r="Q54" i="291"/>
  <c r="R54" i="291"/>
  <c r="S54" i="291"/>
  <c r="T54" i="291"/>
  <c r="N55" i="291"/>
  <c r="O55" i="291"/>
  <c r="P55" i="291"/>
  <c r="Q55" i="291"/>
  <c r="R55" i="291"/>
  <c r="S55" i="291"/>
  <c r="T55" i="291"/>
  <c r="N56" i="291"/>
  <c r="O56" i="291"/>
  <c r="P56" i="291"/>
  <c r="Q56" i="291"/>
  <c r="R56" i="291"/>
  <c r="S56" i="291"/>
  <c r="T56" i="291"/>
  <c r="N57" i="291"/>
  <c r="O57" i="291"/>
  <c r="P57" i="291"/>
  <c r="Q57" i="291"/>
  <c r="R57" i="291"/>
  <c r="S57" i="291"/>
  <c r="T57" i="291"/>
  <c r="N58" i="291"/>
  <c r="O58" i="291"/>
  <c r="P58" i="291"/>
  <c r="Q58" i="291"/>
  <c r="R58" i="291"/>
  <c r="S58" i="291"/>
  <c r="T58" i="291"/>
  <c r="N59" i="291"/>
  <c r="O59" i="291"/>
  <c r="P59" i="291"/>
  <c r="Q59" i="291"/>
  <c r="R59" i="291"/>
  <c r="S59" i="291"/>
  <c r="T59" i="291"/>
  <c r="N60" i="291"/>
  <c r="O60" i="291"/>
  <c r="P60" i="291"/>
  <c r="Q60" i="291"/>
  <c r="R60" i="291"/>
  <c r="S60" i="291"/>
  <c r="T60" i="291"/>
  <c r="N61" i="291"/>
  <c r="O61" i="291"/>
  <c r="P61" i="291"/>
  <c r="Q61" i="291"/>
  <c r="R61" i="291"/>
  <c r="S61" i="291"/>
  <c r="T61" i="291"/>
  <c r="N62" i="291"/>
  <c r="O62" i="291"/>
  <c r="P62" i="291"/>
  <c r="Q62" i="291"/>
  <c r="R62" i="291"/>
  <c r="S62" i="291"/>
  <c r="T62" i="291"/>
  <c r="N63" i="291"/>
  <c r="O63" i="291"/>
  <c r="P63" i="291"/>
  <c r="Q63" i="291"/>
  <c r="R63" i="291"/>
  <c r="S63" i="291"/>
  <c r="T63" i="291"/>
  <c r="N64" i="291"/>
  <c r="O64" i="291"/>
  <c r="P64" i="291"/>
  <c r="Q64" i="291"/>
  <c r="R64" i="291"/>
  <c r="S64" i="291"/>
  <c r="T64" i="291"/>
  <c r="N65" i="291"/>
  <c r="O65" i="291"/>
  <c r="P65" i="291"/>
  <c r="Q65" i="291"/>
  <c r="R65" i="291"/>
  <c r="S65" i="291"/>
  <c r="T65" i="291"/>
  <c r="N66" i="291"/>
  <c r="T66" i="291" s="1"/>
  <c r="O66" i="291"/>
  <c r="P66" i="291"/>
  <c r="Q66" i="291"/>
  <c r="R66" i="291"/>
  <c r="S66" i="291"/>
  <c r="N67" i="291"/>
  <c r="O67" i="291"/>
  <c r="P67" i="291"/>
  <c r="Q67" i="291"/>
  <c r="R67" i="291"/>
  <c r="S67" i="291"/>
  <c r="T67" i="291"/>
  <c r="N68" i="291"/>
  <c r="O68" i="291"/>
  <c r="P68" i="291"/>
  <c r="Q68" i="291"/>
  <c r="R68" i="291"/>
  <c r="S68" i="291"/>
  <c r="T68" i="291"/>
  <c r="N69" i="291"/>
  <c r="O69" i="291"/>
  <c r="P69" i="291"/>
  <c r="Q69" i="291"/>
  <c r="R69" i="291"/>
  <c r="S69" i="291"/>
  <c r="T69" i="291"/>
  <c r="N70" i="291"/>
  <c r="O70" i="291"/>
  <c r="P70" i="291"/>
  <c r="Q70" i="291"/>
  <c r="R70" i="291"/>
  <c r="S70" i="291"/>
  <c r="T70" i="291"/>
  <c r="N71" i="291"/>
  <c r="O71" i="291"/>
  <c r="P71" i="291"/>
  <c r="Q71" i="291"/>
  <c r="R71" i="291"/>
  <c r="S71" i="291"/>
  <c r="T71" i="291"/>
  <c r="N72" i="291"/>
  <c r="O72" i="291"/>
  <c r="P72" i="291"/>
  <c r="Q72" i="291"/>
  <c r="R72" i="291"/>
  <c r="S72" i="291"/>
  <c r="T72" i="291"/>
  <c r="N73" i="291"/>
  <c r="O73" i="291"/>
  <c r="P73" i="291"/>
  <c r="Q73" i="291"/>
  <c r="R73" i="291"/>
  <c r="S73" i="291"/>
  <c r="T73" i="291"/>
  <c r="N74" i="291"/>
  <c r="O74" i="291"/>
  <c r="P74" i="291"/>
  <c r="Q74" i="291"/>
  <c r="R74" i="291"/>
  <c r="S74" i="291"/>
  <c r="T74" i="291"/>
  <c r="N75" i="291"/>
  <c r="O75" i="291"/>
  <c r="P75" i="291"/>
  <c r="Q75" i="291"/>
  <c r="R75" i="291"/>
  <c r="S75" i="291"/>
  <c r="T75" i="291"/>
  <c r="N76" i="291"/>
  <c r="O76" i="291"/>
  <c r="P76" i="291"/>
  <c r="Q76" i="291"/>
  <c r="R76" i="291"/>
  <c r="S76" i="291"/>
  <c r="T76" i="291"/>
  <c r="N77" i="291"/>
  <c r="O77" i="291"/>
  <c r="P77" i="291"/>
  <c r="Q77" i="291"/>
  <c r="R77" i="291"/>
  <c r="S77" i="291"/>
  <c r="T77" i="291"/>
  <c r="N78" i="291"/>
  <c r="O78" i="291"/>
  <c r="P78" i="291"/>
  <c r="Q78" i="291"/>
  <c r="R78" i="291"/>
  <c r="S78" i="291"/>
  <c r="T78" i="291"/>
  <c r="N79" i="291"/>
  <c r="O79" i="291"/>
  <c r="P79" i="291"/>
  <c r="Q79" i="291"/>
  <c r="R79" i="291"/>
  <c r="S79" i="291"/>
  <c r="T79" i="291"/>
  <c r="N80" i="291"/>
  <c r="O80" i="291"/>
  <c r="P80" i="291"/>
  <c r="Q80" i="291"/>
  <c r="R80" i="291"/>
  <c r="S80" i="291"/>
  <c r="T80" i="291"/>
  <c r="N81" i="291"/>
  <c r="O81" i="291"/>
  <c r="P81" i="291"/>
  <c r="Q81" i="291"/>
  <c r="R81" i="291"/>
  <c r="S81" i="291"/>
  <c r="T81" i="291"/>
  <c r="N82" i="291"/>
  <c r="O82" i="291"/>
  <c r="P82" i="291"/>
  <c r="Q82" i="291"/>
  <c r="R82" i="291"/>
  <c r="S82" i="291"/>
  <c r="T82" i="291"/>
  <c r="N83" i="291"/>
  <c r="O83" i="291"/>
  <c r="P83" i="291"/>
  <c r="Q83" i="291"/>
  <c r="R83" i="291"/>
  <c r="S83" i="291"/>
  <c r="T83" i="291"/>
  <c r="N84" i="291"/>
  <c r="O84" i="291"/>
  <c r="P84" i="291"/>
  <c r="Q84" i="291"/>
  <c r="R84" i="291"/>
  <c r="S84" i="291"/>
  <c r="T84" i="291"/>
  <c r="N85" i="291"/>
  <c r="O85" i="291"/>
  <c r="P85" i="291"/>
  <c r="Q85" i="291"/>
  <c r="R85" i="291"/>
  <c r="S85" i="291"/>
  <c r="T85" i="291"/>
  <c r="N86" i="291"/>
  <c r="O86" i="291"/>
  <c r="P86" i="291"/>
  <c r="Q86" i="291"/>
  <c r="R86" i="291"/>
  <c r="S86" i="291"/>
  <c r="T86" i="291"/>
  <c r="N87" i="291"/>
  <c r="O87" i="291"/>
  <c r="P87" i="291"/>
  <c r="Q87" i="291"/>
  <c r="R87" i="291"/>
  <c r="S87" i="291"/>
  <c r="T87" i="291"/>
  <c r="N88" i="291"/>
  <c r="O88" i="291"/>
  <c r="P88" i="291"/>
  <c r="Q88" i="291"/>
  <c r="R88" i="291"/>
  <c r="S88" i="291"/>
  <c r="T88" i="291"/>
  <c r="N89" i="291"/>
  <c r="O89" i="291"/>
  <c r="P89" i="291"/>
  <c r="Q89" i="291"/>
  <c r="R89" i="291"/>
  <c r="S89" i="291"/>
  <c r="T89" i="291"/>
  <c r="N90" i="291"/>
  <c r="O90" i="291"/>
  <c r="P90" i="291"/>
  <c r="Q90" i="291"/>
  <c r="R90" i="291"/>
  <c r="S90" i="291"/>
  <c r="T90" i="291"/>
  <c r="N91" i="291"/>
  <c r="O91" i="291"/>
  <c r="P91" i="291"/>
  <c r="Q91" i="291"/>
  <c r="R91" i="291"/>
  <c r="S91" i="291"/>
  <c r="T91" i="291"/>
  <c r="N92" i="291"/>
  <c r="O92" i="291"/>
  <c r="P92" i="291"/>
  <c r="Q92" i="291"/>
  <c r="R92" i="291"/>
  <c r="S92" i="291"/>
  <c r="T92" i="291"/>
  <c r="N93" i="291"/>
  <c r="O93" i="291"/>
  <c r="P93" i="291"/>
  <c r="Q93" i="291"/>
  <c r="R93" i="291"/>
  <c r="S93" i="291"/>
  <c r="T93" i="291"/>
  <c r="N94" i="291"/>
  <c r="O94" i="291"/>
  <c r="P94" i="291"/>
  <c r="Q94" i="291"/>
  <c r="R94" i="291"/>
  <c r="S94" i="291"/>
  <c r="T94" i="291"/>
  <c r="N95" i="291"/>
  <c r="O95" i="291"/>
  <c r="P95" i="291"/>
  <c r="Q95" i="291"/>
  <c r="R95" i="291"/>
  <c r="S95" i="291"/>
  <c r="T95" i="291"/>
  <c r="N96" i="291"/>
  <c r="O96" i="291"/>
  <c r="P96" i="291"/>
  <c r="Q96" i="291"/>
  <c r="R96" i="291"/>
  <c r="S96" i="291"/>
  <c r="T96" i="291"/>
  <c r="N97" i="291"/>
  <c r="O97" i="291"/>
  <c r="P97" i="291"/>
  <c r="Q97" i="291"/>
  <c r="R97" i="291"/>
  <c r="S97" i="291"/>
  <c r="T97" i="291" s="1"/>
  <c r="N98" i="291"/>
  <c r="O98" i="291"/>
  <c r="P98" i="291"/>
  <c r="T98" i="291" s="1"/>
  <c r="Q98" i="291"/>
  <c r="R98" i="291"/>
  <c r="S98" i="291"/>
  <c r="N99" i="291"/>
  <c r="O99" i="291"/>
  <c r="P99" i="291"/>
  <c r="Q99" i="291"/>
  <c r="R99" i="291"/>
  <c r="S99" i="291"/>
  <c r="T99" i="291"/>
  <c r="N100" i="291"/>
  <c r="O100" i="291"/>
  <c r="P100" i="291"/>
  <c r="Q100" i="291"/>
  <c r="R100" i="291"/>
  <c r="T100" i="291" s="1"/>
  <c r="S100" i="291"/>
  <c r="N101" i="291"/>
  <c r="O101" i="291"/>
  <c r="P101" i="291"/>
  <c r="Q101" i="291"/>
  <c r="R101" i="291"/>
  <c r="S101" i="291"/>
  <c r="T101" i="291"/>
  <c r="N102" i="291"/>
  <c r="T102" i="291" s="1"/>
  <c r="O102" i="291"/>
  <c r="P102" i="291"/>
  <c r="Q102" i="291"/>
  <c r="R102" i="291"/>
  <c r="S102" i="291"/>
  <c r="N103" i="291"/>
  <c r="O103" i="291"/>
  <c r="P103" i="291"/>
  <c r="Q103" i="291"/>
  <c r="R103" i="291"/>
  <c r="S103" i="291"/>
  <c r="T103" i="291"/>
  <c r="N104" i="291"/>
  <c r="O104" i="291"/>
  <c r="P104" i="291"/>
  <c r="Q104" i="291"/>
  <c r="R104" i="291"/>
  <c r="S104" i="291"/>
  <c r="T104" i="291" s="1"/>
  <c r="N105" i="291"/>
  <c r="O105" i="291"/>
  <c r="P105" i="291"/>
  <c r="Q105" i="291"/>
  <c r="R105" i="291"/>
  <c r="S105" i="291"/>
  <c r="T105" i="291"/>
  <c r="N106" i="291"/>
  <c r="O106" i="291"/>
  <c r="P106" i="291"/>
  <c r="Q106" i="291"/>
  <c r="R106" i="291"/>
  <c r="S106" i="291"/>
  <c r="T106" i="291"/>
  <c r="N107" i="291"/>
  <c r="O107" i="291"/>
  <c r="P107" i="291"/>
  <c r="Q107" i="291"/>
  <c r="R107" i="291"/>
  <c r="S107" i="291"/>
  <c r="T107" i="291"/>
  <c r="N108" i="291"/>
  <c r="O108" i="291"/>
  <c r="P108" i="291"/>
  <c r="Q108" i="291"/>
  <c r="R108" i="291"/>
  <c r="S108" i="291"/>
  <c r="T108" i="291"/>
  <c r="N109" i="291"/>
  <c r="O109" i="291"/>
  <c r="P109" i="291"/>
  <c r="Q109" i="291"/>
  <c r="R109" i="291"/>
  <c r="S109" i="291"/>
  <c r="T109" i="291"/>
  <c r="N110" i="291"/>
  <c r="O110" i="291"/>
  <c r="P110" i="291"/>
  <c r="Q110" i="291"/>
  <c r="R110" i="291"/>
  <c r="S110" i="291"/>
  <c r="T110" i="291"/>
  <c r="N111" i="291"/>
  <c r="O111" i="291"/>
  <c r="P111" i="291"/>
  <c r="Q111" i="291"/>
  <c r="R111" i="291"/>
  <c r="S111" i="291"/>
  <c r="T111" i="291"/>
  <c r="N112" i="291"/>
  <c r="O112" i="291"/>
  <c r="P112" i="291"/>
  <c r="T112" i="291" s="1"/>
  <c r="Q112" i="291"/>
  <c r="R112" i="291"/>
  <c r="S112" i="291"/>
  <c r="N113" i="291"/>
  <c r="O113" i="291"/>
  <c r="P113" i="291"/>
  <c r="Q113" i="291"/>
  <c r="R113" i="291"/>
  <c r="S113" i="291"/>
  <c r="T113" i="291" s="1"/>
  <c r="N114" i="291"/>
  <c r="O114" i="291"/>
  <c r="P114" i="291"/>
  <c r="Q114" i="291"/>
  <c r="R114" i="291"/>
  <c r="S114" i="291"/>
  <c r="T114" i="291"/>
  <c r="N115" i="291"/>
  <c r="O115" i="291"/>
  <c r="P115" i="291"/>
  <c r="Q115" i="291"/>
  <c r="R115" i="291"/>
  <c r="S115" i="291"/>
  <c r="T115" i="291" s="1"/>
  <c r="N116" i="291"/>
  <c r="O116" i="291"/>
  <c r="P116" i="291"/>
  <c r="Q116" i="291"/>
  <c r="R116" i="291"/>
  <c r="S116" i="291"/>
  <c r="T116" i="291"/>
  <c r="N117" i="291"/>
  <c r="O117" i="291"/>
  <c r="P117" i="291"/>
  <c r="Q117" i="291"/>
  <c r="R117" i="291"/>
  <c r="S117" i="291"/>
  <c r="T117" i="291"/>
  <c r="N118" i="291"/>
  <c r="O118" i="291"/>
  <c r="P118" i="291"/>
  <c r="Q118" i="291"/>
  <c r="R118" i="291"/>
  <c r="S118" i="291"/>
  <c r="T118" i="291"/>
  <c r="N119" i="291"/>
  <c r="O119" i="291"/>
  <c r="P119" i="291"/>
  <c r="Q119" i="291"/>
  <c r="T119" i="291" s="1"/>
  <c r="R119" i="291"/>
  <c r="S119" i="291"/>
  <c r="N120" i="291"/>
  <c r="O120" i="291"/>
  <c r="P120" i="291"/>
  <c r="Q120" i="291"/>
  <c r="R120" i="291"/>
  <c r="S120" i="291"/>
  <c r="T120" i="291"/>
  <c r="N121" i="291"/>
  <c r="O121" i="291"/>
  <c r="P121" i="291"/>
  <c r="Q121" i="291"/>
  <c r="R121" i="291"/>
  <c r="S121" i="291"/>
  <c r="T121" i="291"/>
  <c r="N122" i="291"/>
  <c r="O122" i="291"/>
  <c r="P122" i="291"/>
  <c r="Q122" i="291"/>
  <c r="R122" i="291"/>
  <c r="S122" i="291"/>
  <c r="T122" i="291"/>
  <c r="N123" i="291"/>
  <c r="O123" i="291"/>
  <c r="P123" i="291"/>
  <c r="Q123" i="291"/>
  <c r="R123" i="291"/>
  <c r="S123" i="291"/>
  <c r="T123" i="291" s="1"/>
  <c r="N124" i="291"/>
  <c r="O124" i="291"/>
  <c r="P124" i="291"/>
  <c r="Q124" i="291"/>
  <c r="R124" i="291"/>
  <c r="S124" i="291"/>
  <c r="T124" i="291"/>
  <c r="N125" i="291"/>
  <c r="O125" i="291"/>
  <c r="P125" i="291"/>
  <c r="Q125" i="291"/>
  <c r="R125" i="291"/>
  <c r="T125" i="291" s="1"/>
  <c r="S125" i="291"/>
  <c r="N126" i="291"/>
  <c r="O126" i="291"/>
  <c r="P126" i="291"/>
  <c r="Q126" i="291"/>
  <c r="R126" i="291"/>
  <c r="S126" i="291"/>
  <c r="T126" i="291"/>
  <c r="N127" i="291"/>
  <c r="O127" i="291"/>
  <c r="P127" i="291"/>
  <c r="T127" i="291" s="1"/>
  <c r="Q127" i="291"/>
  <c r="R127" i="291"/>
  <c r="S127" i="291"/>
  <c r="N128" i="291"/>
  <c r="O128" i="291"/>
  <c r="P128" i="291"/>
  <c r="Q128" i="291"/>
  <c r="R128" i="291"/>
  <c r="S128" i="291"/>
  <c r="T128" i="291" s="1"/>
  <c r="N129" i="291"/>
  <c r="O129" i="291"/>
  <c r="P129" i="291"/>
  <c r="Q129" i="291"/>
  <c r="R129" i="291"/>
  <c r="S129" i="291"/>
  <c r="T129" i="291"/>
  <c r="N130" i="291"/>
  <c r="O130" i="291"/>
  <c r="P130" i="291"/>
  <c r="Q130" i="291"/>
  <c r="R130" i="291"/>
  <c r="S130" i="291"/>
  <c r="T130" i="291" s="1"/>
  <c r="N131" i="291"/>
  <c r="O131" i="291"/>
  <c r="P131" i="291"/>
  <c r="Q131" i="291"/>
  <c r="R131" i="291"/>
  <c r="S131" i="291"/>
  <c r="T131" i="291"/>
  <c r="N132" i="291"/>
  <c r="O132" i="291"/>
  <c r="P132" i="291"/>
  <c r="Q132" i="291"/>
  <c r="R132" i="291"/>
  <c r="S132" i="291"/>
  <c r="T132" i="291" s="1"/>
  <c r="N133" i="291"/>
  <c r="O133" i="291"/>
  <c r="P133" i="291"/>
  <c r="Q133" i="291"/>
  <c r="R133" i="291"/>
  <c r="S133" i="291"/>
  <c r="T133" i="291"/>
  <c r="N134" i="291"/>
  <c r="O134" i="291"/>
  <c r="P134" i="291"/>
  <c r="Q134" i="291"/>
  <c r="R134" i="291"/>
  <c r="T134" i="291" s="1"/>
  <c r="S134" i="291"/>
  <c r="N135" i="291"/>
  <c r="O135" i="291"/>
  <c r="P135" i="291"/>
  <c r="Q135" i="291"/>
  <c r="R135" i="291"/>
  <c r="S135" i="291"/>
  <c r="T135" i="291"/>
  <c r="N136" i="291"/>
  <c r="O136" i="291"/>
  <c r="P136" i="291"/>
  <c r="Q136" i="291"/>
  <c r="R136" i="291"/>
  <c r="T136" i="291" s="1"/>
  <c r="S136" i="291"/>
  <c r="N137" i="291"/>
  <c r="O137" i="291"/>
  <c r="P137" i="291"/>
  <c r="Q137" i="291"/>
  <c r="R137" i="291"/>
  <c r="S137" i="291"/>
  <c r="T137" i="291"/>
  <c r="N138" i="291"/>
  <c r="O138" i="291"/>
  <c r="P138" i="291"/>
  <c r="Q138" i="291"/>
  <c r="R138" i="291"/>
  <c r="S138" i="291"/>
  <c r="T138" i="291"/>
  <c r="N139" i="291"/>
  <c r="O139" i="291"/>
  <c r="P139" i="291"/>
  <c r="Q139" i="291"/>
  <c r="R139" i="291"/>
  <c r="S139" i="291"/>
  <c r="T139" i="291"/>
  <c r="N140" i="291"/>
  <c r="O140" i="291"/>
  <c r="P140" i="291"/>
  <c r="Q140" i="291"/>
  <c r="R140" i="291"/>
  <c r="S140" i="291"/>
  <c r="T140" i="291"/>
  <c r="N141" i="291"/>
  <c r="O141" i="291"/>
  <c r="P141" i="291"/>
  <c r="Q141" i="291"/>
  <c r="R141" i="291"/>
  <c r="S141" i="291"/>
  <c r="T141" i="291"/>
  <c r="N142" i="291"/>
  <c r="O142" i="291"/>
  <c r="P142" i="291"/>
  <c r="Q142" i="291"/>
  <c r="R142" i="291"/>
  <c r="S142" i="291"/>
  <c r="T142" i="291"/>
  <c r="N143" i="291"/>
  <c r="O143" i="291"/>
  <c r="P143" i="291"/>
  <c r="Q143" i="291"/>
  <c r="R143" i="291"/>
  <c r="S143" i="291"/>
  <c r="T143" i="291" s="1"/>
  <c r="N144" i="291"/>
  <c r="O144" i="291"/>
  <c r="P144" i="291"/>
  <c r="Q144" i="291"/>
  <c r="R144" i="291"/>
  <c r="S144" i="291"/>
  <c r="T144" i="291"/>
  <c r="N145" i="291"/>
  <c r="O145" i="291"/>
  <c r="P145" i="291"/>
  <c r="Q145" i="291"/>
  <c r="R145" i="291"/>
  <c r="S145" i="291"/>
  <c r="T145" i="291" s="1"/>
  <c r="N146" i="291"/>
  <c r="O146" i="291"/>
  <c r="P146" i="291"/>
  <c r="Q146" i="291"/>
  <c r="R146" i="291"/>
  <c r="S146" i="291"/>
  <c r="T146" i="291" s="1"/>
  <c r="N147" i="291"/>
  <c r="O147" i="291"/>
  <c r="P147" i="291"/>
  <c r="Q147" i="291"/>
  <c r="R147" i="291"/>
  <c r="T147" i="291" s="1"/>
  <c r="S147" i="291"/>
  <c r="N148" i="291"/>
  <c r="O148" i="291"/>
  <c r="P148" i="291"/>
  <c r="Q148" i="291"/>
  <c r="R148" i="291"/>
  <c r="S148" i="291"/>
  <c r="T148" i="291"/>
  <c r="N149" i="291"/>
  <c r="O149" i="291"/>
  <c r="T149" i="291" s="1"/>
  <c r="P149" i="291"/>
  <c r="Q149" i="291"/>
  <c r="R149" i="291"/>
  <c r="S149" i="291"/>
  <c r="N150" i="291"/>
  <c r="O150" i="291"/>
  <c r="T150" i="291" s="1"/>
  <c r="P150" i="291"/>
  <c r="Q150" i="291"/>
  <c r="R150" i="291"/>
  <c r="S150" i="291"/>
  <c r="N151" i="291"/>
  <c r="O151" i="291"/>
  <c r="P151" i="291"/>
  <c r="Q151" i="291"/>
  <c r="R151" i="291"/>
  <c r="S151" i="291"/>
  <c r="T151" i="291"/>
  <c r="N152" i="291"/>
  <c r="O152" i="291"/>
  <c r="P152" i="291"/>
  <c r="Q152" i="291"/>
  <c r="R152" i="291"/>
  <c r="S152" i="291"/>
  <c r="T152" i="291"/>
  <c r="N153" i="291"/>
  <c r="O153" i="291"/>
  <c r="T153" i="291" s="1"/>
  <c r="P153" i="291"/>
  <c r="Q153" i="291"/>
  <c r="R153" i="291"/>
  <c r="S153" i="291"/>
  <c r="N154" i="291"/>
  <c r="O154" i="291"/>
  <c r="P154" i="291"/>
  <c r="Q154" i="291"/>
  <c r="R154" i="291"/>
  <c r="S154" i="291"/>
  <c r="T154" i="291"/>
  <c r="N155" i="291"/>
  <c r="O155" i="291"/>
  <c r="P155" i="291"/>
  <c r="Q155" i="291"/>
  <c r="R155" i="291"/>
  <c r="S155" i="291"/>
  <c r="T155" i="291"/>
  <c r="N156" i="291"/>
  <c r="O156" i="291"/>
  <c r="P156" i="291"/>
  <c r="Q156" i="291"/>
  <c r="R156" i="291"/>
  <c r="S156" i="291"/>
  <c r="T156" i="291"/>
  <c r="N157" i="291"/>
  <c r="O157" i="291"/>
  <c r="P157" i="291"/>
  <c r="Q157" i="291"/>
  <c r="R157" i="291"/>
  <c r="S157" i="291"/>
  <c r="T157" i="291"/>
  <c r="N158" i="291"/>
  <c r="O158" i="291"/>
  <c r="P158" i="291"/>
  <c r="Q158" i="291"/>
  <c r="R158" i="291"/>
  <c r="S158" i="291"/>
  <c r="T158" i="291" s="1"/>
  <c r="N159" i="291"/>
  <c r="O159" i="291"/>
  <c r="P159" i="291"/>
  <c r="Q159" i="291"/>
  <c r="R159" i="291"/>
  <c r="S159" i="291"/>
  <c r="T159" i="291"/>
  <c r="N160" i="291"/>
  <c r="O160" i="291"/>
  <c r="P160" i="291"/>
  <c r="Q160" i="291"/>
  <c r="R160" i="291"/>
  <c r="S160" i="291"/>
  <c r="T160" i="291"/>
  <c r="C9" i="29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Z160" i="291" l="1"/>
  <c r="Z155" i="291"/>
  <c r="Z154" i="291"/>
  <c r="P168" i="291"/>
  <c r="G152" i="291"/>
  <c r="Z150" i="291"/>
  <c r="Z142" i="291"/>
  <c r="Z139" i="291"/>
  <c r="Z136" i="291"/>
  <c r="P169" i="291"/>
  <c r="G136" i="291"/>
  <c r="Z134" i="291"/>
  <c r="Z132" i="291"/>
  <c r="Z131" i="291"/>
  <c r="N169" i="291"/>
  <c r="G129" i="291"/>
  <c r="Z121" i="291"/>
  <c r="Z111" i="291"/>
  <c r="Z109" i="291"/>
  <c r="Z103" i="291"/>
  <c r="Z101" i="291"/>
  <c r="Z97" i="291"/>
  <c r="Z95" i="291"/>
  <c r="N167" i="291"/>
  <c r="G87" i="291"/>
  <c r="Z86" i="291"/>
  <c r="N166" i="291"/>
  <c r="G86" i="291"/>
  <c r="Z78" i="291"/>
  <c r="Z77" i="291"/>
  <c r="Z76" i="291"/>
  <c r="Z75" i="291"/>
  <c r="Z74" i="291"/>
  <c r="S169" i="291"/>
  <c r="G71" i="291"/>
  <c r="Z69" i="291"/>
  <c r="Z68" i="291"/>
  <c r="M166" i="291"/>
  <c r="G68" i="291"/>
  <c r="Z64" i="291"/>
  <c r="Z59" i="291"/>
  <c r="Z58" i="291"/>
  <c r="Z55" i="291"/>
  <c r="Z49" i="291"/>
  <c r="Z48" i="291"/>
  <c r="Z47" i="291"/>
  <c r="Z46" i="291"/>
  <c r="Z42" i="291"/>
  <c r="G41" i="291"/>
  <c r="R169" i="291"/>
  <c r="G40" i="291"/>
  <c r="Q169" i="291"/>
  <c r="Z39" i="291"/>
  <c r="Z34" i="291"/>
  <c r="R167" i="291"/>
  <c r="G34" i="291"/>
  <c r="Z33" i="291"/>
  <c r="Z32" i="291"/>
  <c r="Q167" i="291"/>
  <c r="G32" i="291"/>
  <c r="S167" i="291"/>
  <c r="G30" i="291"/>
  <c r="Q166" i="291"/>
  <c r="G29" i="291"/>
  <c r="Z27" i="291"/>
  <c r="Z26" i="291"/>
  <c r="S166" i="291"/>
  <c r="G26" i="291"/>
  <c r="P166" i="291"/>
  <c r="G25" i="291"/>
  <c r="M168" i="291"/>
  <c r="O168" i="291" s="1"/>
  <c r="R166" i="291"/>
  <c r="G23" i="291"/>
  <c r="P167" i="291"/>
  <c r="M167" i="291"/>
  <c r="O167" i="291" s="1"/>
  <c r="G22" i="291"/>
  <c r="E162" i="291"/>
  <c r="A162" i="291"/>
  <c r="M169" i="291"/>
  <c r="G21" i="291"/>
  <c r="Z20" i="291"/>
  <c r="Z19" i="291"/>
  <c r="Z18" i="291"/>
  <c r="Z14" i="291"/>
  <c r="Z9" i="291"/>
  <c r="Z8" i="291"/>
  <c r="Z5" i="291"/>
  <c r="S2" i="291"/>
  <c r="R2" i="291"/>
  <c r="Q2" i="291"/>
  <c r="P2" i="291"/>
  <c r="O2" i="291"/>
  <c r="N2" i="291"/>
  <c r="T2" i="291" s="1"/>
  <c r="Z2" i="291" s="1"/>
  <c r="O169" i="291" l="1"/>
  <c r="Z10" i="291"/>
  <c r="Z12" i="291"/>
  <c r="Z16" i="291"/>
  <c r="Z3" i="291"/>
  <c r="Z28" i="291"/>
  <c r="Z25" i="291"/>
  <c r="Z4" i="291"/>
  <c r="Z156" i="291"/>
  <c r="Z147" i="291"/>
  <c r="Z144" i="291"/>
  <c r="Z125" i="291"/>
  <c r="Z93" i="291"/>
  <c r="Z127" i="291"/>
  <c r="Z107" i="291"/>
  <c r="Z102" i="291"/>
  <c r="Z88" i="291"/>
  <c r="Z158" i="291"/>
  <c r="Z152" i="291"/>
  <c r="Z70" i="291"/>
  <c r="O162" i="291"/>
  <c r="O163" i="291" s="1"/>
  <c r="AD6" i="291" s="1"/>
  <c r="S162" i="291"/>
  <c r="B172" i="291" s="1"/>
  <c r="D172" i="291" s="1"/>
  <c r="R162" i="291"/>
  <c r="Q162" i="291"/>
  <c r="P162" i="291"/>
  <c r="Z13" i="291"/>
  <c r="Z89" i="291"/>
  <c r="Z123" i="291"/>
  <c r="Z118" i="291"/>
  <c r="Z105" i="291"/>
  <c r="Z17" i="291"/>
  <c r="Z67" i="291"/>
  <c r="Z66" i="291"/>
  <c r="Z63" i="291"/>
  <c r="Z30" i="291"/>
  <c r="Z7" i="291"/>
  <c r="Z100" i="291"/>
  <c r="Z91" i="291"/>
  <c r="Z15" i="291"/>
  <c r="Z143" i="291"/>
  <c r="Z135" i="291"/>
  <c r="N170" i="291"/>
  <c r="N172" i="291"/>
  <c r="I162" i="291" s="1"/>
  <c r="N171" i="291" s="1"/>
  <c r="O166" i="291"/>
  <c r="M172" i="291"/>
  <c r="Q172" i="291"/>
  <c r="S172" i="291"/>
  <c r="P172" i="291"/>
  <c r="R172" i="291"/>
  <c r="N162" i="291"/>
  <c r="B167" i="291"/>
  <c r="D167" i="291" s="1"/>
  <c r="S163" i="291"/>
  <c r="AI6" i="291" s="1"/>
  <c r="G162" i="291"/>
  <c r="K172" i="291"/>
  <c r="Z73" i="291"/>
  <c r="Z6" i="291"/>
  <c r="Z137" i="291"/>
  <c r="Z133" i="291"/>
  <c r="Z117" i="291"/>
  <c r="Z114" i="291"/>
  <c r="Z71" i="291"/>
  <c r="Z61" i="291"/>
  <c r="Z56" i="291"/>
  <c r="Z43" i="291"/>
  <c r="Z41" i="291"/>
  <c r="Z29" i="291"/>
  <c r="Z23" i="291"/>
  <c r="Z157" i="291"/>
  <c r="Z151" i="291"/>
  <c r="Z149" i="291"/>
  <c r="Z146" i="291"/>
  <c r="Z140" i="291"/>
  <c r="Z138" i="291"/>
  <c r="Z129" i="291"/>
  <c r="Z126" i="291"/>
  <c r="Z124" i="291"/>
  <c r="Z122" i="291"/>
  <c r="Z119" i="291"/>
  <c r="Z116" i="291"/>
  <c r="Z94" i="291"/>
  <c r="Z87" i="291"/>
  <c r="Z85" i="291"/>
  <c r="Z83" i="291"/>
  <c r="Z79" i="291"/>
  <c r="Z60" i="291"/>
  <c r="Z57" i="291"/>
  <c r="Z52" i="291"/>
  <c r="Z44" i="291"/>
  <c r="Z130" i="291"/>
  <c r="Z115" i="291"/>
  <c r="Z113" i="291"/>
  <c r="Z110" i="291"/>
  <c r="Z104" i="291"/>
  <c r="Z99" i="291"/>
  <c r="Z98" i="291"/>
  <c r="Z96" i="291"/>
  <c r="Z90" i="291"/>
  <c r="Z82" i="291"/>
  <c r="Z81" i="291"/>
  <c r="Z72" i="291"/>
  <c r="Z65" i="291"/>
  <c r="Z62" i="291"/>
  <c r="Z53" i="291"/>
  <c r="Z35" i="291"/>
  <c r="Z31" i="291"/>
  <c r="Z11" i="291"/>
  <c r="Z148" i="291"/>
  <c r="Z145" i="291"/>
  <c r="Z51" i="291"/>
  <c r="Z36" i="291"/>
  <c r="Z24" i="291"/>
  <c r="Z22" i="291"/>
  <c r="Z159" i="291"/>
  <c r="Z153" i="291"/>
  <c r="Z128" i="291"/>
  <c r="Z120" i="291"/>
  <c r="Z112" i="291"/>
  <c r="Z108" i="291"/>
  <c r="Z106" i="291"/>
  <c r="Z84" i="291"/>
  <c r="Z80" i="291"/>
  <c r="Z54" i="291"/>
  <c r="Z50" i="291"/>
  <c r="Z45" i="291"/>
  <c r="Z38" i="291"/>
  <c r="Z37" i="291"/>
  <c r="Z141" i="291"/>
  <c r="Z92" i="291"/>
  <c r="Z40" i="291"/>
  <c r="Q163" i="291" l="1"/>
  <c r="AG6" i="291" s="1"/>
  <c r="B170" i="291"/>
  <c r="D170" i="291" s="1"/>
  <c r="B171" i="291"/>
  <c r="D171" i="291" s="1"/>
  <c r="R163" i="291"/>
  <c r="AH6" i="291" s="1"/>
  <c r="B169" i="291"/>
  <c r="D169" i="291" s="1"/>
  <c r="P163" i="291"/>
  <c r="AF6" i="291" s="1"/>
  <c r="H162" i="291"/>
  <c r="M171" i="291" s="1"/>
  <c r="M173" i="291" s="1"/>
  <c r="M170" i="291"/>
  <c r="L162" i="291"/>
  <c r="R171" i="291" s="1"/>
  <c r="R173" i="291" s="1"/>
  <c r="E171" i="291" s="1"/>
  <c r="R170" i="291"/>
  <c r="O172" i="291"/>
  <c r="Z21" i="291"/>
  <c r="T162" i="291"/>
  <c r="N163" i="291"/>
  <c r="AC6" i="291" s="1"/>
  <c r="AE6" i="291" s="1"/>
  <c r="AJ6" i="291" s="1"/>
  <c r="B166" i="291"/>
  <c r="N173" i="291"/>
  <c r="K162" i="291"/>
  <c r="Q171" i="291" s="1"/>
  <c r="Q173" i="291" s="1"/>
  <c r="E170" i="291" s="1"/>
  <c r="Q170" i="291"/>
  <c r="M162" i="291"/>
  <c r="S171" i="291" s="1"/>
  <c r="S173" i="291" s="1"/>
  <c r="E172" i="291" s="1"/>
  <c r="S170" i="291"/>
  <c r="J162" i="291"/>
  <c r="P171" i="291" s="1"/>
  <c r="P173" i="291" s="1"/>
  <c r="P170" i="291"/>
  <c r="E169" i="291" l="1"/>
  <c r="O173" i="291"/>
  <c r="O171" i="291"/>
  <c r="O170" i="291"/>
  <c r="D166" i="291"/>
  <c r="B168" i="291"/>
  <c r="D168" i="291" l="1"/>
  <c r="B173" i="291"/>
  <c r="E168" i="291" l="1"/>
  <c r="D173" i="291"/>
</calcChain>
</file>

<file path=xl/sharedStrings.xml><?xml version="1.0" encoding="utf-8"?>
<sst xmlns="http://schemas.openxmlformats.org/spreadsheetml/2006/main" count="2354" uniqueCount="1148">
  <si>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</si>
  <si>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</si>
  <si>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</si>
  <si>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</si>
  <si>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</si>
  <si>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</si>
  <si>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</si>
  <si>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</si>
  <si>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</si>
  <si>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</si>
  <si>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</si>
  <si>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</si>
  <si>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</si>
  <si>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</si>
  <si>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</si>
  <si>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</si>
  <si>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</si>
  <si>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</si>
  <si>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</si>
  <si>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</si>
  <si>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</si>
  <si>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</si>
  <si>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</si>
  <si>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</si>
  <si>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</si>
  <si>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</si>
  <si>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</si>
  <si>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</si>
  <si>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</si>
  <si>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</si>
  <si>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</si>
  <si>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</si>
  <si>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</si>
  <si>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</si>
  <si>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</si>
  <si>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</si>
  <si>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Crédit</t>
  </si>
  <si>
    <t>Cash</t>
  </si>
  <si>
    <t>Latitude</t>
  </si>
  <si>
    <t>Longitude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</si>
  <si>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</si>
  <si>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</si>
  <si>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</si>
  <si>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</si>
  <si>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</si>
  <si>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</si>
  <si>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</si>
  <si>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</si>
  <si>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</si>
  <si>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</si>
  <si>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</si>
  <si>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</si>
  <si>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</si>
  <si>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</si>
  <si>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ID client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</si>
  <si>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</si>
  <si>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</si>
  <si>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</si>
  <si>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</si>
  <si>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</si>
  <si>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</si>
  <si>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</si>
  <si>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</si>
  <si>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</si>
  <si>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</si>
  <si>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</si>
  <si>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NAJAH</t>
  </si>
  <si>
    <t>NKY</t>
  </si>
  <si>
    <t>PRINCE</t>
  </si>
  <si>
    <t xml:space="preserve">M </t>
  </si>
  <si>
    <t>ALBARAKA MABOMBO</t>
  </si>
  <si>
    <t>ALBARAKA GD MARCHE</t>
  </si>
  <si>
    <t>BARKEOL</t>
  </si>
  <si>
    <t>MODERNE NKY</t>
  </si>
  <si>
    <t>LA MECQUE</t>
  </si>
  <si>
    <t>CENTRALE</t>
  </si>
  <si>
    <t>ALKERE 1</t>
  </si>
  <si>
    <t>MDG</t>
  </si>
  <si>
    <t>ALKERE2</t>
  </si>
  <si>
    <t>FLORA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</si>
  <si>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</si>
  <si>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</si>
  <si>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</si>
  <si>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</si>
  <si>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</si>
  <si>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</si>
  <si>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</si>
  <si>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</si>
  <si>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</si>
  <si>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MABIO FILS</t>
  </si>
  <si>
    <t>CHARDON</t>
  </si>
  <si>
    <t>LALIMI</t>
  </si>
  <si>
    <t>SIBITI</t>
  </si>
  <si>
    <t>MAMOUN</t>
  </si>
  <si>
    <t>ML</t>
  </si>
  <si>
    <t>ML1</t>
  </si>
  <si>
    <t>DLS</t>
  </si>
  <si>
    <t>ML2</t>
  </si>
  <si>
    <t>ML3</t>
  </si>
  <si>
    <t>ML4 ( Fermée)</t>
  </si>
  <si>
    <t>MEILLEURS PAINS</t>
  </si>
  <si>
    <t>LA PAIX</t>
  </si>
  <si>
    <t>MB1</t>
  </si>
  <si>
    <t>MB2</t>
  </si>
  <si>
    <t>MB3</t>
  </si>
  <si>
    <t>BON GARD</t>
  </si>
  <si>
    <t>BONS PAINS</t>
  </si>
  <si>
    <t>SAMY MAPA KITOKO</t>
  </si>
  <si>
    <t xml:space="preserve">MODERNE </t>
  </si>
  <si>
    <t>LANDSCHOT</t>
  </si>
  <si>
    <t>DEDJOUE FILS</t>
  </si>
  <si>
    <t>DLS-00001</t>
  </si>
  <si>
    <t>DLS-00002</t>
  </si>
  <si>
    <t>DLS-00003</t>
  </si>
  <si>
    <t>DLS-00004</t>
  </si>
  <si>
    <t>DLS-00005</t>
  </si>
  <si>
    <t>DLS-00006</t>
  </si>
  <si>
    <t>DLS-00007</t>
  </si>
  <si>
    <t>DLS-00008</t>
  </si>
  <si>
    <t>DLS-00009</t>
  </si>
  <si>
    <t>DLS-00010</t>
  </si>
  <si>
    <t>DLS-00011</t>
  </si>
  <si>
    <t>DLS-00012</t>
  </si>
  <si>
    <t>DLS-00013</t>
  </si>
  <si>
    <t>DLS-00014</t>
  </si>
  <si>
    <t>DLS-00015</t>
  </si>
  <si>
    <t>DLS-00016</t>
  </si>
  <si>
    <t>DLS-00017</t>
  </si>
  <si>
    <t>DLS-00018</t>
  </si>
  <si>
    <t>DLS-00019</t>
  </si>
  <si>
    <t>DLS-00020</t>
  </si>
  <si>
    <t>DLS-00021</t>
  </si>
  <si>
    <t>DLS-00022</t>
  </si>
  <si>
    <t>DLS-00023</t>
  </si>
  <si>
    <t>DLS-00024</t>
  </si>
  <si>
    <t>DLS-00025</t>
  </si>
  <si>
    <t>DLS-00026</t>
  </si>
  <si>
    <t>DLS-00027</t>
  </si>
  <si>
    <t>DLS-00028</t>
  </si>
  <si>
    <t>DLS-00029</t>
  </si>
  <si>
    <t>DLS-00030</t>
  </si>
  <si>
    <t>DLS-00031</t>
  </si>
  <si>
    <t>DLS-00032</t>
  </si>
  <si>
    <t>DLS-00033</t>
  </si>
  <si>
    <t>DLS-00034</t>
  </si>
  <si>
    <t>DLS-00035</t>
  </si>
  <si>
    <t>DLS-00036</t>
  </si>
  <si>
    <t>DLS-00037</t>
  </si>
  <si>
    <t>DLS-00038</t>
  </si>
  <si>
    <t>DLS-00039</t>
  </si>
  <si>
    <t>DLS-00040</t>
  </si>
  <si>
    <t>DLS-00041</t>
  </si>
  <si>
    <t>DLS-00042</t>
  </si>
  <si>
    <t>DLS-00043</t>
  </si>
  <si>
    <t>DLS-00044</t>
  </si>
  <si>
    <t>DLS-00045</t>
  </si>
  <si>
    <t>DLS-00046</t>
  </si>
  <si>
    <t>DLS-00047</t>
  </si>
  <si>
    <t>DLS-00048</t>
  </si>
  <si>
    <t>DLS-00049</t>
  </si>
  <si>
    <t>DLS-00050</t>
  </si>
  <si>
    <t>DLS-00051</t>
  </si>
  <si>
    <t>DLS-00052</t>
  </si>
  <si>
    <t>DLS-00053</t>
  </si>
  <si>
    <t>DLS-00054</t>
  </si>
  <si>
    <t>DLS-00055</t>
  </si>
  <si>
    <t>DLS-00056</t>
  </si>
  <si>
    <t>DLS-00057</t>
  </si>
  <si>
    <t>DLS-00058</t>
  </si>
  <si>
    <t>DLS-00059</t>
  </si>
  <si>
    <t>DLS-00060</t>
  </si>
  <si>
    <t>DLS-00061</t>
  </si>
  <si>
    <t>DLS-00062</t>
  </si>
  <si>
    <t>DLS-00063</t>
  </si>
  <si>
    <t>DLS-00064</t>
  </si>
  <si>
    <t>DLS-00065</t>
  </si>
  <si>
    <t>DLS-00066</t>
  </si>
  <si>
    <t>DLS-00067</t>
  </si>
  <si>
    <t>DLS-00068</t>
  </si>
  <si>
    <t>DLS-00069</t>
  </si>
  <si>
    <t>DLS-00070</t>
  </si>
  <si>
    <t>DLS-00071</t>
  </si>
  <si>
    <t>DLS-00072</t>
  </si>
  <si>
    <t>DLS-00073</t>
  </si>
  <si>
    <t>DLS-00074</t>
  </si>
  <si>
    <t>DLS-00075</t>
  </si>
  <si>
    <t>DLS-00076</t>
  </si>
  <si>
    <t>DLS-00077</t>
  </si>
  <si>
    <t>DLS-00078</t>
  </si>
  <si>
    <t>DLS-00079</t>
  </si>
  <si>
    <t>DLS-00080</t>
  </si>
  <si>
    <t>DLS-00081</t>
  </si>
  <si>
    <t>DLS-00082</t>
  </si>
  <si>
    <t>DLS-00083</t>
  </si>
  <si>
    <t>DLS-00084</t>
  </si>
  <si>
    <t>DLS-00085</t>
  </si>
  <si>
    <t>DLS-00086</t>
  </si>
  <si>
    <t>DLS-00087</t>
  </si>
  <si>
    <t>DLS-00088</t>
  </si>
  <si>
    <t>DLS-00089</t>
  </si>
  <si>
    <t>DLS-00090</t>
  </si>
  <si>
    <t>DLS-00091</t>
  </si>
  <si>
    <t>DLS-00092</t>
  </si>
  <si>
    <t>DLS-00093</t>
  </si>
  <si>
    <t>DLS-00094</t>
  </si>
  <si>
    <t>DLS-00095</t>
  </si>
  <si>
    <t>DLS-00096</t>
  </si>
  <si>
    <t>DLS-00097</t>
  </si>
  <si>
    <t>DLS-00098</t>
  </si>
  <si>
    <t>DLS-00099</t>
  </si>
  <si>
    <t>DLS-00100</t>
  </si>
  <si>
    <t>DLS-00101</t>
  </si>
  <si>
    <t>DLS-00102</t>
  </si>
  <si>
    <t>DLS-00103</t>
  </si>
  <si>
    <t>DLS-00104</t>
  </si>
  <si>
    <t>DLS-00105</t>
  </si>
  <si>
    <t>DLS-00106</t>
  </si>
  <si>
    <t>DLS-00107</t>
  </si>
  <si>
    <t>DLS-00108</t>
  </si>
  <si>
    <t>DLS-00109</t>
  </si>
  <si>
    <t>DLS-00110</t>
  </si>
  <si>
    <t>DLS-00111</t>
  </si>
  <si>
    <t>DLS-00112</t>
  </si>
  <si>
    <t>DLS-00113</t>
  </si>
  <si>
    <t>DLS-00114</t>
  </si>
  <si>
    <t>DLS-00115</t>
  </si>
  <si>
    <t>DLS-00116</t>
  </si>
  <si>
    <t>DLS-00117</t>
  </si>
  <si>
    <t>DLS-00118</t>
  </si>
  <si>
    <t>DLS-00119</t>
  </si>
  <si>
    <t>DLS-00120</t>
  </si>
  <si>
    <t>DLS-00121</t>
  </si>
  <si>
    <t>DLS-00122</t>
  </si>
  <si>
    <t>DLS-00123</t>
  </si>
  <si>
    <t>DLS-00124</t>
  </si>
  <si>
    <t>DLS-00125</t>
  </si>
  <si>
    <t>DLS-00126</t>
  </si>
  <si>
    <t>DLS-00127</t>
  </si>
  <si>
    <t>DLS-00128</t>
  </si>
  <si>
    <t>DLS-00129</t>
  </si>
  <si>
    <t>DLS-00130</t>
  </si>
  <si>
    <t>DLS-00131</t>
  </si>
  <si>
    <t>DLS-00132</t>
  </si>
  <si>
    <t>DLS-00133</t>
  </si>
  <si>
    <t>DLS-00134</t>
  </si>
  <si>
    <t>DLS-00135</t>
  </si>
  <si>
    <t>DLS-00136</t>
  </si>
  <si>
    <t>DLS-00137</t>
  </si>
  <si>
    <t>DLS-00138</t>
  </si>
  <si>
    <t>DLS-00139</t>
  </si>
  <si>
    <t>DLS-00140</t>
  </si>
  <si>
    <t>DLS-00141</t>
  </si>
  <si>
    <t>DLS-00142</t>
  </si>
  <si>
    <t>DLS-00143</t>
  </si>
  <si>
    <t>DLS-00144</t>
  </si>
  <si>
    <t>DLS-00145</t>
  </si>
  <si>
    <t>DLS-00146</t>
  </si>
  <si>
    <t>DLS-00147</t>
  </si>
  <si>
    <t>DLS-00148</t>
  </si>
  <si>
    <t>DLS-00149</t>
  </si>
  <si>
    <t>DLS-00150</t>
  </si>
  <si>
    <t>DLS-00151</t>
  </si>
  <si>
    <t>DLS-00152</t>
  </si>
  <si>
    <t>DLS-00153</t>
  </si>
  <si>
    <t>DLS-00154</t>
  </si>
  <si>
    <t>DLS-00155</t>
  </si>
  <si>
    <t>DLS-00156</t>
  </si>
  <si>
    <t>DLS-00157</t>
  </si>
  <si>
    <t>DLS-00158</t>
  </si>
  <si>
    <t>DLS-00159</t>
  </si>
  <si>
    <t>DLS-00160</t>
  </si>
  <si>
    <t>DLS-00161</t>
  </si>
  <si>
    <t>DLS-00162</t>
  </si>
  <si>
    <t>DLS-00163</t>
  </si>
  <si>
    <t>DLS-00164</t>
  </si>
  <si>
    <t>DLS-00165</t>
  </si>
  <si>
    <t>DLS-00166</t>
  </si>
  <si>
    <t>DLS-00167</t>
  </si>
  <si>
    <t>DLS-00168</t>
  </si>
  <si>
    <t>DLS-00169</t>
  </si>
  <si>
    <t>DLS-00170</t>
  </si>
  <si>
    <t>DLS-00171</t>
  </si>
  <si>
    <t>DLS-00172</t>
  </si>
  <si>
    <t>DLS-00173</t>
  </si>
  <si>
    <t>DLS-00174</t>
  </si>
  <si>
    <t>DLS-00175</t>
  </si>
  <si>
    <t>DLS-00176</t>
  </si>
  <si>
    <t>DLS-00177</t>
  </si>
  <si>
    <t>DLS-00178</t>
  </si>
  <si>
    <t>DLS-00179</t>
  </si>
  <si>
    <t>DLS-00180</t>
  </si>
  <si>
    <t>DLS-00181</t>
  </si>
  <si>
    <t>DLS-00182</t>
  </si>
  <si>
    <t>DLS-00183</t>
  </si>
  <si>
    <t>DLS-00184</t>
  </si>
  <si>
    <t>DLS-00185</t>
  </si>
  <si>
    <t>DLS-00186</t>
  </si>
  <si>
    <t>DLS-00187</t>
  </si>
  <si>
    <t>DLS-00188</t>
  </si>
  <si>
    <t>DLS-00189</t>
  </si>
  <si>
    <t>DLS-00190</t>
  </si>
  <si>
    <t>DLS-00191</t>
  </si>
  <si>
    <t>DLS-00192</t>
  </si>
  <si>
    <t>DLS-00193</t>
  </si>
  <si>
    <t>DLS-00194</t>
  </si>
  <si>
    <t>DLS-00195</t>
  </si>
  <si>
    <t>DLS-00196</t>
  </si>
  <si>
    <t>DLS-00197</t>
  </si>
  <si>
    <t>DLS-00198</t>
  </si>
  <si>
    <t>DLS-00199</t>
  </si>
  <si>
    <t>DLS-00200</t>
  </si>
  <si>
    <t>DLS-00201</t>
  </si>
  <si>
    <t>DLS-00202</t>
  </si>
  <si>
    <t>DLS-00203</t>
  </si>
  <si>
    <t>DLS-00204</t>
  </si>
  <si>
    <t>DLS-00205</t>
  </si>
  <si>
    <t>DLS-00206</t>
  </si>
  <si>
    <t>DLS-00207</t>
  </si>
  <si>
    <t>DLS-00208</t>
  </si>
  <si>
    <t>DLS-00209</t>
  </si>
  <si>
    <t>DLS-00210</t>
  </si>
  <si>
    <t>DLS-00211</t>
  </si>
  <si>
    <t>DLS-00212</t>
  </si>
  <si>
    <t>DLS-00213</t>
  </si>
  <si>
    <t>DLS-00214</t>
  </si>
  <si>
    <t>DLS-00215</t>
  </si>
  <si>
    <t>DLS-00216</t>
  </si>
  <si>
    <t>DLS-00217</t>
  </si>
  <si>
    <t>DLS-00218</t>
  </si>
  <si>
    <t>DLS-00219</t>
  </si>
  <si>
    <t>DLS-00220</t>
  </si>
  <si>
    <t>DLS-00221</t>
  </si>
  <si>
    <t>DLS-00222</t>
  </si>
  <si>
    <t>DLS-00223</t>
  </si>
  <si>
    <t>DLS-00224</t>
  </si>
  <si>
    <t>DLS-00225</t>
  </si>
  <si>
    <t>DLS-00226</t>
  </si>
  <si>
    <t>DLS-00227</t>
  </si>
  <si>
    <t>DLS-00228</t>
  </si>
  <si>
    <t>DLS-00229</t>
  </si>
  <si>
    <t>DLS-00230</t>
  </si>
  <si>
    <t>DLS-00231</t>
  </si>
  <si>
    <t>DLS-00232</t>
  </si>
  <si>
    <t>DLS-00233</t>
  </si>
  <si>
    <t>DLS-00234</t>
  </si>
  <si>
    <t>DLS-00235</t>
  </si>
  <si>
    <t>DLS-00236</t>
  </si>
  <si>
    <t>DLS-00237</t>
  </si>
  <si>
    <t>DLS-00238</t>
  </si>
  <si>
    <t>DLS-00239</t>
  </si>
  <si>
    <t>DLS-00240</t>
  </si>
  <si>
    <t>DLS-00241</t>
  </si>
  <si>
    <t>DLS-00242</t>
  </si>
  <si>
    <t>DLS-00243</t>
  </si>
  <si>
    <t>DLS-00244</t>
  </si>
  <si>
    <t>DLS-00245</t>
  </si>
  <si>
    <t>DLS-00246</t>
  </si>
  <si>
    <t>DLS-00247</t>
  </si>
  <si>
    <t>DLS-00248</t>
  </si>
  <si>
    <t>DLS-00249</t>
  </si>
  <si>
    <t>DLS-00250</t>
  </si>
  <si>
    <t>DLS-00251</t>
  </si>
  <si>
    <t>DLS-00252</t>
  </si>
  <si>
    <t>DLS-00253</t>
  </si>
  <si>
    <t>DLS-00254</t>
  </si>
  <si>
    <t>DLS-00255</t>
  </si>
  <si>
    <t>DLS-00256</t>
  </si>
  <si>
    <t>DLS-00257</t>
  </si>
  <si>
    <t>DLS-00258</t>
  </si>
  <si>
    <t>DLS-00259</t>
  </si>
  <si>
    <t>DLS-00260</t>
  </si>
  <si>
    <t>DLS-00261</t>
  </si>
  <si>
    <t>DLS-00262</t>
  </si>
  <si>
    <t>DLS-00263</t>
  </si>
  <si>
    <t>DLS-00264</t>
  </si>
  <si>
    <t>DLS-00265</t>
  </si>
  <si>
    <t>DLS-00266</t>
  </si>
  <si>
    <t>DLS-00267</t>
  </si>
  <si>
    <t>DLS-00268</t>
  </si>
  <si>
    <t>DLS-00269</t>
  </si>
  <si>
    <t>DLS-00270</t>
  </si>
  <si>
    <t>DLS-00271</t>
  </si>
  <si>
    <t>DLS-00272</t>
  </si>
  <si>
    <t>DLS-00273</t>
  </si>
  <si>
    <t>DLS-00274</t>
  </si>
  <si>
    <t>DLS-00275</t>
  </si>
  <si>
    <t>DLS-00276</t>
  </si>
  <si>
    <t>DLS-00277</t>
  </si>
  <si>
    <t>DLS-00278</t>
  </si>
  <si>
    <t>DLS-00279</t>
  </si>
  <si>
    <t>DLS-00280</t>
  </si>
  <si>
    <t>DLS-00281</t>
  </si>
  <si>
    <t>DLS-00282</t>
  </si>
  <si>
    <t>DLS-00283</t>
  </si>
  <si>
    <t>DLS-00284</t>
  </si>
  <si>
    <t>DLS-00285</t>
  </si>
  <si>
    <t>DLS-00286</t>
  </si>
  <si>
    <t>DLS-00287</t>
  </si>
  <si>
    <t>DLS-00288</t>
  </si>
  <si>
    <t>DLS-00289</t>
  </si>
  <si>
    <t>DLS-00290</t>
  </si>
  <si>
    <t>DLS-00291</t>
  </si>
  <si>
    <t>DLS-00292</t>
  </si>
  <si>
    <t>DLS-00293</t>
  </si>
  <si>
    <t>DLS-00294</t>
  </si>
  <si>
    <t>DLS-00295</t>
  </si>
  <si>
    <t>DLS-00296</t>
  </si>
  <si>
    <t>DLS-00297</t>
  </si>
  <si>
    <t>DLS-00298</t>
  </si>
  <si>
    <t>DLS-00299</t>
  </si>
  <si>
    <t>DLS-00300</t>
  </si>
  <si>
    <t>DLS-00301</t>
  </si>
  <si>
    <t>DLS-00302</t>
  </si>
  <si>
    <t>DLS-00303</t>
  </si>
  <si>
    <t>DLS-00304</t>
  </si>
  <si>
    <t>DLS-00305</t>
  </si>
  <si>
    <t>DLS-00306</t>
  </si>
  <si>
    <t>DLS-00307</t>
  </si>
  <si>
    <t>DLS-00308</t>
  </si>
  <si>
    <t>DLS-00309</t>
  </si>
  <si>
    <t>DLS-00310</t>
  </si>
  <si>
    <t>DLS-00311</t>
  </si>
  <si>
    <t>DLS-00312</t>
  </si>
  <si>
    <t>DLS-00313</t>
  </si>
  <si>
    <t>DLS-00314</t>
  </si>
  <si>
    <t>DLS-00315</t>
  </si>
  <si>
    <t>DLS-00316</t>
  </si>
  <si>
    <t>DLS-00317</t>
  </si>
  <si>
    <t>DLS-00318</t>
  </si>
  <si>
    <t>DLS-00319</t>
  </si>
  <si>
    <t>DLS-00320</t>
  </si>
  <si>
    <t>DLS-00321</t>
  </si>
  <si>
    <t>DLS-00322</t>
  </si>
  <si>
    <t>DLS-00323</t>
  </si>
  <si>
    <t>DLS-00324</t>
  </si>
  <si>
    <t>DLS-00325</t>
  </si>
  <si>
    <t>DLS-00326</t>
  </si>
  <si>
    <t>DLS-00327</t>
  </si>
  <si>
    <t>DLS-00328</t>
  </si>
  <si>
    <t>DLS-00329</t>
  </si>
  <si>
    <t>DLS-00330</t>
  </si>
  <si>
    <t>DLS-00331</t>
  </si>
  <si>
    <t>DLS-00332</t>
  </si>
  <si>
    <t>DLS-00333</t>
  </si>
  <si>
    <t>DLS-00334</t>
  </si>
  <si>
    <t>DLS-00335</t>
  </si>
  <si>
    <t>DLS-00336</t>
  </si>
  <si>
    <t>DLS-00337</t>
  </si>
  <si>
    <t>DLS-00338</t>
  </si>
  <si>
    <t>DLS-00339</t>
  </si>
  <si>
    <t>DLS-00340</t>
  </si>
  <si>
    <t>DLS-00341</t>
  </si>
  <si>
    <t>DLS-00342</t>
  </si>
  <si>
    <t>DLS-00343</t>
  </si>
  <si>
    <t>DLS-00344</t>
  </si>
  <si>
    <t>DLS-00345</t>
  </si>
  <si>
    <t>DLS-00346</t>
  </si>
  <si>
    <t>DLS-00347</t>
  </si>
  <si>
    <t>DLS-00348</t>
  </si>
  <si>
    <t>DLS-00349</t>
  </si>
  <si>
    <t>DLS-00350</t>
  </si>
  <si>
    <t>DLS-00351</t>
  </si>
  <si>
    <t>DLS-00352</t>
  </si>
  <si>
    <t>DLS-00353</t>
  </si>
  <si>
    <t>DLS-00354</t>
  </si>
  <si>
    <t>DLS-00355</t>
  </si>
  <si>
    <t>DLS-00356</t>
  </si>
  <si>
    <t>DLS-00357</t>
  </si>
  <si>
    <t>DLS-00358</t>
  </si>
  <si>
    <t>DLS-00359</t>
  </si>
  <si>
    <t>DLS-00360</t>
  </si>
  <si>
    <t>DLS-00361</t>
  </si>
  <si>
    <t>DLS-00362</t>
  </si>
  <si>
    <t>DLS-00363</t>
  </si>
  <si>
    <t>DLS-00364</t>
  </si>
  <si>
    <t>DLS-00365</t>
  </si>
  <si>
    <t>DLS-00366</t>
  </si>
  <si>
    <t>DLS-00367</t>
  </si>
  <si>
    <t>DLS-00368</t>
  </si>
  <si>
    <t>DLS-00369</t>
  </si>
  <si>
    <t>DLS-00370</t>
  </si>
  <si>
    <t>DLS-00371</t>
  </si>
  <si>
    <t>DLS-00372</t>
  </si>
  <si>
    <t>DLS-00373</t>
  </si>
  <si>
    <t>DLS-00374</t>
  </si>
  <si>
    <t>DLS-00375</t>
  </si>
  <si>
    <t>DLS-00376</t>
  </si>
  <si>
    <t>DLS-00377</t>
  </si>
  <si>
    <t>DLS-00378</t>
  </si>
  <si>
    <t>DLS-00379</t>
  </si>
  <si>
    <t>DLS-00380</t>
  </si>
  <si>
    <t>DLS-00381</t>
  </si>
  <si>
    <t>DLS-00382</t>
  </si>
  <si>
    <t>DLS-00383</t>
  </si>
  <si>
    <t>DLS-00384</t>
  </si>
  <si>
    <t>DLS-00385</t>
  </si>
  <si>
    <t>DLS-00386</t>
  </si>
  <si>
    <t>DLS-00387</t>
  </si>
  <si>
    <t>DLS-00388</t>
  </si>
  <si>
    <t>DLS-00389</t>
  </si>
  <si>
    <t>DLS-00390</t>
  </si>
  <si>
    <t>DLS-00391</t>
  </si>
  <si>
    <t>DLS-00392</t>
  </si>
  <si>
    <t>DLS-00393</t>
  </si>
  <si>
    <t>DLS-00394</t>
  </si>
  <si>
    <t>DLS-00395</t>
  </si>
  <si>
    <t>DLS-00396</t>
  </si>
  <si>
    <t>DLS-00397</t>
  </si>
  <si>
    <t>DLS-00398</t>
  </si>
  <si>
    <t>DLS-00399</t>
  </si>
  <si>
    <t>DLS-00400</t>
  </si>
  <si>
    <t>DLS-00401</t>
  </si>
  <si>
    <t>DLS-00402</t>
  </si>
  <si>
    <t>DLS-00403</t>
  </si>
  <si>
    <t>DLS-00404</t>
  </si>
  <si>
    <t>DLS-00405</t>
  </si>
  <si>
    <t>DLS-00406</t>
  </si>
  <si>
    <t>DLS-00407</t>
  </si>
  <si>
    <t>DLS-00408</t>
  </si>
  <si>
    <t>DLS-00409</t>
  </si>
  <si>
    <t>DLS-00410</t>
  </si>
  <si>
    <t>DLS-00411</t>
  </si>
  <si>
    <t>DLS-00412</t>
  </si>
  <si>
    <t>DLS-00413</t>
  </si>
  <si>
    <t>DLS-00414</t>
  </si>
  <si>
    <t>DLS-00415</t>
  </si>
  <si>
    <t>DLS-00416</t>
  </si>
  <si>
    <t>DLS-00417</t>
  </si>
  <si>
    <t>DLS-00418</t>
  </si>
  <si>
    <t>DLS-00419</t>
  </si>
  <si>
    <t>DLS-00420</t>
  </si>
  <si>
    <t>DLS-00421</t>
  </si>
  <si>
    <t>DLS-00422</t>
  </si>
  <si>
    <t>DLS-00423</t>
  </si>
  <si>
    <t>DLS-00424</t>
  </si>
  <si>
    <t>DLS-00425</t>
  </si>
  <si>
    <t>DLS-00426</t>
  </si>
  <si>
    <t>DLS-00427</t>
  </si>
  <si>
    <t>DLS-00428</t>
  </si>
  <si>
    <t>DLS-00429</t>
  </si>
  <si>
    <t>DLS-00430</t>
  </si>
  <si>
    <t>DLS-00431</t>
  </si>
  <si>
    <t>DLS-00432</t>
  </si>
  <si>
    <t>DLS-00433</t>
  </si>
  <si>
    <t>DLS-00434</t>
  </si>
  <si>
    <t>DLS-00435</t>
  </si>
  <si>
    <t>DLS-00436</t>
  </si>
  <si>
    <t>DLS-00437</t>
  </si>
  <si>
    <t>DLS-00438</t>
  </si>
  <si>
    <t>DLS-00439</t>
  </si>
  <si>
    <t>DLS-00440</t>
  </si>
  <si>
    <t>DLS-00441</t>
  </si>
  <si>
    <t>DLS-00442</t>
  </si>
  <si>
    <t>DLS-00443</t>
  </si>
  <si>
    <t>DLS-00444</t>
  </si>
  <si>
    <t>DLS-00445</t>
  </si>
  <si>
    <t>DLS-00446</t>
  </si>
  <si>
    <t>DLS-00447</t>
  </si>
  <si>
    <t>DLS-00448</t>
  </si>
  <si>
    <t>DLS-00449</t>
  </si>
  <si>
    <t>DLS-00450</t>
  </si>
  <si>
    <t>DLS-00451</t>
  </si>
  <si>
    <t>DLS-00452</t>
  </si>
  <si>
    <t>DLS-00453</t>
  </si>
  <si>
    <t>DLS-00454</t>
  </si>
  <si>
    <t>DLS-00455</t>
  </si>
  <si>
    <t>DLS-00456</t>
  </si>
  <si>
    <t>DLS-00457</t>
  </si>
  <si>
    <t>DLS-00458</t>
  </si>
  <si>
    <t>DLS-00459</t>
  </si>
  <si>
    <t>DLS-00460</t>
  </si>
  <si>
    <t>DLS-00461</t>
  </si>
  <si>
    <t>DLS-00462</t>
  </si>
  <si>
    <t>DLS-00463</t>
  </si>
  <si>
    <t>DLS-00464</t>
  </si>
  <si>
    <t>DLS-00465</t>
  </si>
  <si>
    <t>DLS-00466</t>
  </si>
  <si>
    <t>DLS-00467</t>
  </si>
  <si>
    <t>DLS-00468</t>
  </si>
  <si>
    <t>DLS-00469</t>
  </si>
  <si>
    <t>DLS-00470</t>
  </si>
  <si>
    <t>DLS-00471</t>
  </si>
  <si>
    <t>DLS-00472</t>
  </si>
  <si>
    <t>DLS-00473</t>
  </si>
  <si>
    <t>DLS-00474</t>
  </si>
  <si>
    <t>DLS-00475</t>
  </si>
  <si>
    <t>DLS-00476</t>
  </si>
  <si>
    <t>DLS-00477</t>
  </si>
  <si>
    <t>DLS-00478</t>
  </si>
  <si>
    <t>DLS-00479</t>
  </si>
  <si>
    <t>DLS-00480</t>
  </si>
  <si>
    <t>DLS-00481</t>
  </si>
  <si>
    <t>DLS-00482</t>
  </si>
  <si>
    <t>DLS-00483</t>
  </si>
  <si>
    <t>DLS-00484</t>
  </si>
  <si>
    <t>DLS-00485</t>
  </si>
  <si>
    <t>DLS-00486</t>
  </si>
  <si>
    <t>DLS-00487</t>
  </si>
  <si>
    <t>DLS-00488</t>
  </si>
  <si>
    <t>DLS-00489</t>
  </si>
  <si>
    <t>DLS-00490</t>
  </si>
  <si>
    <t>DLS-00491</t>
  </si>
  <si>
    <t>DLS-00492</t>
  </si>
  <si>
    <t>DLS-00493</t>
  </si>
  <si>
    <t>DLS-00494</t>
  </si>
  <si>
    <t>DLS-00495</t>
  </si>
  <si>
    <t>DLS-00496</t>
  </si>
  <si>
    <t>DLS-00497</t>
  </si>
  <si>
    <t>DLS-00498</t>
  </si>
  <si>
    <t>DLS-00499</t>
  </si>
  <si>
    <t>DLS-00500</t>
  </si>
  <si>
    <t>DLS-00501</t>
  </si>
  <si>
    <t>DLS-00502</t>
  </si>
  <si>
    <t>DLS-00503</t>
  </si>
  <si>
    <t>DLS-00504</t>
  </si>
  <si>
    <t>DLS-00505</t>
  </si>
  <si>
    <t>DLS-00506</t>
  </si>
  <si>
    <t>DLS-00507</t>
  </si>
  <si>
    <t>DLS-00508</t>
  </si>
  <si>
    <t>DLS-00509</t>
  </si>
  <si>
    <t>DLS-00510</t>
  </si>
  <si>
    <t>DLS-00511</t>
  </si>
  <si>
    <t>DLS-00512</t>
  </si>
  <si>
    <t>DLS-00513</t>
  </si>
  <si>
    <t>DLS-00514</t>
  </si>
  <si>
    <t>DLS-00515</t>
  </si>
  <si>
    <t>DLS-00516</t>
  </si>
  <si>
    <t>DLS-00517</t>
  </si>
  <si>
    <t>DLS-00518</t>
  </si>
  <si>
    <t>DLS-00519</t>
  </si>
  <si>
    <t>DLS-00520</t>
  </si>
  <si>
    <t>DLS-00521</t>
  </si>
  <si>
    <t>DLS-00522</t>
  </si>
  <si>
    <t>DLS-00523</t>
  </si>
  <si>
    <t>DLS-00524</t>
  </si>
  <si>
    <t>DLS-00525</t>
  </si>
  <si>
    <t>DLS-00526</t>
  </si>
  <si>
    <t>DLS-00527</t>
  </si>
  <si>
    <t>DLS-00528</t>
  </si>
  <si>
    <t>DLS-00529</t>
  </si>
  <si>
    <t>DLS-00530</t>
  </si>
  <si>
    <t>DLS-00531</t>
  </si>
  <si>
    <t>DLS-00532</t>
  </si>
  <si>
    <t>DLS-00533</t>
  </si>
  <si>
    <t>DLS-00534</t>
  </si>
  <si>
    <t>DLS-00535</t>
  </si>
  <si>
    <t>DLS-00536</t>
  </si>
  <si>
    <t>DLS-00537</t>
  </si>
  <si>
    <t>DLS-00538</t>
  </si>
  <si>
    <t>DLS-00539</t>
  </si>
  <si>
    <t>DLS-00540</t>
  </si>
  <si>
    <t>DLS-00541</t>
  </si>
  <si>
    <t>DLS-00542</t>
  </si>
  <si>
    <t>DLS-00543</t>
  </si>
  <si>
    <t>DLS-00544</t>
  </si>
  <si>
    <t>DLS-00545</t>
  </si>
  <si>
    <t>DLS-00546</t>
  </si>
  <si>
    <t>DLS-00547</t>
  </si>
  <si>
    <t>DLS-00548</t>
  </si>
  <si>
    <t>DLS-00549</t>
  </si>
  <si>
    <t>DLS-00550</t>
  </si>
  <si>
    <t>DLS-00551</t>
  </si>
  <si>
    <t>DLS-00552</t>
  </si>
  <si>
    <t>DLS-00553</t>
  </si>
  <si>
    <t>DLS-00554</t>
  </si>
  <si>
    <t>DLS-00555</t>
  </si>
  <si>
    <t>DLS-00556</t>
  </si>
  <si>
    <t>DLS-00557</t>
  </si>
  <si>
    <t>DLS-00558</t>
  </si>
  <si>
    <t>DLS-00559</t>
  </si>
  <si>
    <t>DLS-00560</t>
  </si>
  <si>
    <t>DLS-00561</t>
  </si>
  <si>
    <t>DLS-00562</t>
  </si>
  <si>
    <t>DLS-00563</t>
  </si>
  <si>
    <t>DLS-00564</t>
  </si>
  <si>
    <t>DLS-00565</t>
  </si>
  <si>
    <t>DLS-00566</t>
  </si>
  <si>
    <t>DLS-00567</t>
  </si>
  <si>
    <t>DLS-00568</t>
  </si>
  <si>
    <t>DLS-00569</t>
  </si>
  <si>
    <t>DLS-00570</t>
  </si>
  <si>
    <t>DLS-00571</t>
  </si>
  <si>
    <t>DLS-00572</t>
  </si>
  <si>
    <t>DLS-00573</t>
  </si>
  <si>
    <t>DLS-00574</t>
  </si>
  <si>
    <t>DLS-00575</t>
  </si>
  <si>
    <t>DLS-00576</t>
  </si>
  <si>
    <t>DLS-00577</t>
  </si>
  <si>
    <t>DLS-00578</t>
  </si>
  <si>
    <t>DLS-00579</t>
  </si>
  <si>
    <t>DLS-00580</t>
  </si>
  <si>
    <t>DLS-00581</t>
  </si>
  <si>
    <t>DLS-00582</t>
  </si>
  <si>
    <t>DLS-00583</t>
  </si>
  <si>
    <t>DLS-00584</t>
  </si>
  <si>
    <t>DLS-00585</t>
  </si>
  <si>
    <t>DLS-00586</t>
  </si>
  <si>
    <t>DLS-00587</t>
  </si>
  <si>
    <t>DLS-00588</t>
  </si>
  <si>
    <t>DLS-00589</t>
  </si>
  <si>
    <t>DLS-00590</t>
  </si>
  <si>
    <t>DLS-00591</t>
  </si>
  <si>
    <t>DLS-00592</t>
  </si>
  <si>
    <t>DLS-00593</t>
  </si>
  <si>
    <t>DLS-00594</t>
  </si>
  <si>
    <t>DLS-00595</t>
  </si>
  <si>
    <t>DLS-00596</t>
  </si>
  <si>
    <t>DLS-00597</t>
  </si>
  <si>
    <t>DLS-00598</t>
  </si>
  <si>
    <t>DLS-00599</t>
  </si>
  <si>
    <t>DLS-00600</t>
  </si>
  <si>
    <t>DLS-00601</t>
  </si>
  <si>
    <t>DLS-00602</t>
  </si>
  <si>
    <t>DLS-00603</t>
  </si>
  <si>
    <t>DLS-00604</t>
  </si>
  <si>
    <t>DLS-00605</t>
  </si>
  <si>
    <t>DLS-00606</t>
  </si>
  <si>
    <t>DLS-00607</t>
  </si>
  <si>
    <t>DLS-00608</t>
  </si>
  <si>
    <t>DLS-00609</t>
  </si>
  <si>
    <t>DLS-00610</t>
  </si>
  <si>
    <t>DLS-00611</t>
  </si>
  <si>
    <t>DLS-00612</t>
  </si>
  <si>
    <t>DLS-00613</t>
  </si>
  <si>
    <t>DLS-00614</t>
  </si>
  <si>
    <t>DLS-00615</t>
  </si>
  <si>
    <t>DLS-00616</t>
  </si>
  <si>
    <t>DLS-00617</t>
  </si>
  <si>
    <t>DLS-00618</t>
  </si>
  <si>
    <t>DLS-00619</t>
  </si>
  <si>
    <t>DLS-00620</t>
  </si>
  <si>
    <t>DLS-00621</t>
  </si>
  <si>
    <t>DLS-00622</t>
  </si>
  <si>
    <t>DLS-00623</t>
  </si>
  <si>
    <t>DLS-00624</t>
  </si>
  <si>
    <t>DLS-00625</t>
  </si>
  <si>
    <t>DLS-00626</t>
  </si>
  <si>
    <t>DLS-00627</t>
  </si>
  <si>
    <t>DLS-00628</t>
  </si>
  <si>
    <t>DLS-00629</t>
  </si>
  <si>
    <t>DLS-00630</t>
  </si>
  <si>
    <t>DLS-00631</t>
  </si>
  <si>
    <t>DLS-00632</t>
  </si>
  <si>
    <t>DLS-00633</t>
  </si>
  <si>
    <t>DLS-00634</t>
  </si>
  <si>
    <t>DLS-00635</t>
  </si>
  <si>
    <t>DLS-00636</t>
  </si>
  <si>
    <t>DLS-00637</t>
  </si>
  <si>
    <t>DLS-00638</t>
  </si>
  <si>
    <t>DLS-00639</t>
  </si>
  <si>
    <t>DLS-00640</t>
  </si>
  <si>
    <t>DLS-00641</t>
  </si>
  <si>
    <t>DLS-00642</t>
  </si>
  <si>
    <t>DLS-00643</t>
  </si>
  <si>
    <t>DLS-00644</t>
  </si>
  <si>
    <t>DLS-00645</t>
  </si>
  <si>
    <t>DLS-00646</t>
  </si>
  <si>
    <t>DLS-00647</t>
  </si>
  <si>
    <t>DLS-00648</t>
  </si>
  <si>
    <t>DLS-00649</t>
  </si>
  <si>
    <t>DLS-00650</t>
  </si>
  <si>
    <t>DLS-00651</t>
  </si>
  <si>
    <t>DLS-00652</t>
  </si>
  <si>
    <t>DLS-00653</t>
  </si>
  <si>
    <t>DLS-00654</t>
  </si>
  <si>
    <t>DLS-00655</t>
  </si>
  <si>
    <t>DLS-00656</t>
  </si>
  <si>
    <t>DLS-00657</t>
  </si>
  <si>
    <t>DLS-00658</t>
  </si>
  <si>
    <t>DLS-00659</t>
  </si>
  <si>
    <t>DLS-00660</t>
  </si>
  <si>
    <t>DLS-00661</t>
  </si>
  <si>
    <t>DLS-00662</t>
  </si>
  <si>
    <t>DLS-00663</t>
  </si>
  <si>
    <t>DLS-00664</t>
  </si>
  <si>
    <t>DLS-00665</t>
  </si>
  <si>
    <t>DLS-00666</t>
  </si>
  <si>
    <t>DLS-00667</t>
  </si>
  <si>
    <t>DLS-00668</t>
  </si>
  <si>
    <t>DLS-00669</t>
  </si>
  <si>
    <t>DLS-00670</t>
  </si>
  <si>
    <t>DLS-00671</t>
  </si>
  <si>
    <t>DLS-00672</t>
  </si>
  <si>
    <t>DLS-00673</t>
  </si>
  <si>
    <t>DLS-00674</t>
  </si>
  <si>
    <t>DLS-00675</t>
  </si>
  <si>
    <t>DLS-00676</t>
  </si>
  <si>
    <t>DLS-00677</t>
  </si>
  <si>
    <t>DLS-00678</t>
  </si>
  <si>
    <t>DLS-00679</t>
  </si>
  <si>
    <t>DLS-00680</t>
  </si>
  <si>
    <t>DLS-00681</t>
  </si>
  <si>
    <t>DLS-00682</t>
  </si>
  <si>
    <t>DLS-00683</t>
  </si>
  <si>
    <t>DLS-00684</t>
  </si>
  <si>
    <t>DLS-00685</t>
  </si>
  <si>
    <t>DLS-00686</t>
  </si>
  <si>
    <t>DLS-00687</t>
  </si>
  <si>
    <t>DLS-00688</t>
  </si>
  <si>
    <t>DLS-00689</t>
  </si>
  <si>
    <t>DLS-00690</t>
  </si>
  <si>
    <t>DLS-00691</t>
  </si>
  <si>
    <t>DLS-00692</t>
  </si>
  <si>
    <t>DLS-00693</t>
  </si>
  <si>
    <t>DLS-00694</t>
  </si>
  <si>
    <t>DLS-00695</t>
  </si>
  <si>
    <t>DLS-00696</t>
  </si>
  <si>
    <t>DLS-00697</t>
  </si>
  <si>
    <t>DLS-00698</t>
  </si>
  <si>
    <t>DLS-00699</t>
  </si>
  <si>
    <t>DLS-00700</t>
  </si>
  <si>
    <t>DLS-00701</t>
  </si>
  <si>
    <t>DLS-00702</t>
  </si>
  <si>
    <t>DLS-00703</t>
  </si>
  <si>
    <t>DLS-00704</t>
  </si>
  <si>
    <t>DLS-00705</t>
  </si>
  <si>
    <t>DLS-00706</t>
  </si>
  <si>
    <t>DLS-00707</t>
  </si>
  <si>
    <t>DLS-00708</t>
  </si>
  <si>
    <t>DLS-00709</t>
  </si>
  <si>
    <t>DLS-00710</t>
  </si>
  <si>
    <t>DLS-00711</t>
  </si>
  <si>
    <t>DLS-00712</t>
  </si>
  <si>
    <t>DLS-00713</t>
  </si>
  <si>
    <t>DLS-00714</t>
  </si>
  <si>
    <t>DLS-00715</t>
  </si>
  <si>
    <t>DLS-00716</t>
  </si>
  <si>
    <t>DLS-00717</t>
  </si>
  <si>
    <t>DLS-00718</t>
  </si>
  <si>
    <t>DLS-00719</t>
  </si>
  <si>
    <t>DLS-00720</t>
  </si>
  <si>
    <t>DLS-00721</t>
  </si>
  <si>
    <t>DLS-00722</t>
  </si>
  <si>
    <t>DLS-00723</t>
  </si>
  <si>
    <t>DLS-00724</t>
  </si>
  <si>
    <t>DLS-00725</t>
  </si>
  <si>
    <t>DLS-00726</t>
  </si>
  <si>
    <t>DLS-00727</t>
  </si>
  <si>
    <t>DLS-00728</t>
  </si>
  <si>
    <t>DLS-00729</t>
  </si>
  <si>
    <t>DLS-00730</t>
  </si>
  <si>
    <t>DLS-00731</t>
  </si>
  <si>
    <t>DLS-00732</t>
  </si>
  <si>
    <t>DLS-00733</t>
  </si>
  <si>
    <t>DLS-00734</t>
  </si>
  <si>
    <t>DLS-00735</t>
  </si>
  <si>
    <t>DLS-00736</t>
  </si>
  <si>
    <t>DLS-00737</t>
  </si>
  <si>
    <t>DLS-00738</t>
  </si>
  <si>
    <t>DLS-00739</t>
  </si>
  <si>
    <t>DLS-00740</t>
  </si>
  <si>
    <t>DLS-00741</t>
  </si>
  <si>
    <t>DLS-00742</t>
  </si>
  <si>
    <t>DLS-00743</t>
  </si>
  <si>
    <t>DLS-00744</t>
  </si>
  <si>
    <t>DLS-00745</t>
  </si>
  <si>
    <t>DLS-00746</t>
  </si>
  <si>
    <t>DLS-00747</t>
  </si>
  <si>
    <t>DLS-00748</t>
  </si>
  <si>
    <t>DLS-00749</t>
  </si>
  <si>
    <t>DLS-00750</t>
  </si>
  <si>
    <t>DLS-00751</t>
  </si>
  <si>
    <t>DLS-00752</t>
  </si>
  <si>
    <t>DLS-00753</t>
  </si>
  <si>
    <t>DLS-00754</t>
  </si>
  <si>
    <t>DLS-00755</t>
  </si>
  <si>
    <t>DLS-00756</t>
  </si>
  <si>
    <t>DLS-00757</t>
  </si>
  <si>
    <t>DLS-00758</t>
  </si>
  <si>
    <t>DLS-00759</t>
  </si>
  <si>
    <t>DLS-00760</t>
  </si>
  <si>
    <t>DLS-00761</t>
  </si>
  <si>
    <t>DLS-00762</t>
  </si>
  <si>
    <t>DLS-00763</t>
  </si>
  <si>
    <t>DLS-00764</t>
  </si>
  <si>
    <t>DLS-00765</t>
  </si>
  <si>
    <t>DLS-00766</t>
  </si>
  <si>
    <t>DLS-00767</t>
  </si>
  <si>
    <t>DLS-00768</t>
  </si>
  <si>
    <t>DLS-00769</t>
  </si>
  <si>
    <t>DLS-00770</t>
  </si>
  <si>
    <t>DLS-00771</t>
  </si>
  <si>
    <t>DLS-00772</t>
  </si>
  <si>
    <t>DLS-00773</t>
  </si>
  <si>
    <t>DLS-00774</t>
  </si>
  <si>
    <t>DLS-00775</t>
  </si>
  <si>
    <t>DLS-00776</t>
  </si>
  <si>
    <t>DLS-00777</t>
  </si>
  <si>
    <t>DLS-00778</t>
  </si>
  <si>
    <t>DLS-00779</t>
  </si>
  <si>
    <t>DLS-00780</t>
  </si>
  <si>
    <t>DLS-00781</t>
  </si>
  <si>
    <t>DLS-00782</t>
  </si>
  <si>
    <t>DLS-00783</t>
  </si>
  <si>
    <t>DLS-00784</t>
  </si>
  <si>
    <t>DLS-00785</t>
  </si>
  <si>
    <t>DLS-00786</t>
  </si>
  <si>
    <t>DLS-00787</t>
  </si>
  <si>
    <t>DLS-00788</t>
  </si>
  <si>
    <t>DLS-00789</t>
  </si>
  <si>
    <t>DLS-00790</t>
  </si>
  <si>
    <t>DLS-00791</t>
  </si>
  <si>
    <t>DLS-00792</t>
  </si>
  <si>
    <t>DLS-00793</t>
  </si>
  <si>
    <t>DLS-00794</t>
  </si>
  <si>
    <t>DLS-00795</t>
  </si>
  <si>
    <t>DLS-00796</t>
  </si>
  <si>
    <t>DLS-00797</t>
  </si>
  <si>
    <t>DLS-00798</t>
  </si>
  <si>
    <t>DLS-00799</t>
  </si>
  <si>
    <t>DLS-00800</t>
  </si>
  <si>
    <t>DLS-00801</t>
  </si>
  <si>
    <t>DLS-00802</t>
  </si>
  <si>
    <t>DLS-00803</t>
  </si>
  <si>
    <t>DLS-00804</t>
  </si>
  <si>
    <t>DLS-00805</t>
  </si>
  <si>
    <t>DLS-00806</t>
  </si>
  <si>
    <t>DLS-00807</t>
  </si>
  <si>
    <t>DLS-00808</t>
  </si>
  <si>
    <t>DLS-00809</t>
  </si>
  <si>
    <t>DLS-00810</t>
  </si>
  <si>
    <t>DLS-00811</t>
  </si>
  <si>
    <t>DLS-00812</t>
  </si>
  <si>
    <t>DLS-00813</t>
  </si>
  <si>
    <t>DLS-00814</t>
  </si>
  <si>
    <t>DLS-00815</t>
  </si>
  <si>
    <t>DLS-00816</t>
  </si>
  <si>
    <t>DLS-00817</t>
  </si>
  <si>
    <t>DLS-00818</t>
  </si>
  <si>
    <t>DLS-00819</t>
  </si>
  <si>
    <t>DLS-00820</t>
  </si>
  <si>
    <t>DLS-00821</t>
  </si>
  <si>
    <t>DLS-00822</t>
  </si>
  <si>
    <t>DLS-00823</t>
  </si>
  <si>
    <t>DLS-00824</t>
  </si>
  <si>
    <t>DLS-00825</t>
  </si>
  <si>
    <t>DLS-00826</t>
  </si>
  <si>
    <t>DLS-00827</t>
  </si>
  <si>
    <t>DLS-00828</t>
  </si>
  <si>
    <t>DLS-00829</t>
  </si>
  <si>
    <t>DLS-00830</t>
  </si>
  <si>
    <t>DLS-00831</t>
  </si>
  <si>
    <t>DLS-00832</t>
  </si>
  <si>
    <t>DLS-00833</t>
  </si>
  <si>
    <t>DLS-00834</t>
  </si>
  <si>
    <t>DLS-00835</t>
  </si>
  <si>
    <t>DLS-00836</t>
  </si>
  <si>
    <t>DLS-00837</t>
  </si>
  <si>
    <t>DLS-00838</t>
  </si>
  <si>
    <t>DLS-00839</t>
  </si>
  <si>
    <t>DLS-00840</t>
  </si>
  <si>
    <t>DLS-00841</t>
  </si>
  <si>
    <t>DLS-00842</t>
  </si>
  <si>
    <t>DLS-00843</t>
  </si>
  <si>
    <t>DLS-00844</t>
  </si>
  <si>
    <t>DLS-00845</t>
  </si>
  <si>
    <t>DLS-00846</t>
  </si>
  <si>
    <t>DLS-00847</t>
  </si>
  <si>
    <t>DLS-00848</t>
  </si>
  <si>
    <t>DLS-00849</t>
  </si>
  <si>
    <t>DLS-00850</t>
  </si>
  <si>
    <t>DLS-00851</t>
  </si>
  <si>
    <t>DLS-00852</t>
  </si>
  <si>
    <t>DLS-00853</t>
  </si>
  <si>
    <t>DLS-00854</t>
  </si>
  <si>
    <t>DLS-00855</t>
  </si>
  <si>
    <t>DLS-00856</t>
  </si>
  <si>
    <t>DLS-00857</t>
  </si>
  <si>
    <t>DLS-00858</t>
  </si>
  <si>
    <t>DLS-00859</t>
  </si>
  <si>
    <t>DLS-00860</t>
  </si>
  <si>
    <t>DLS-00861</t>
  </si>
  <si>
    <t>DLS-00862</t>
  </si>
  <si>
    <t>DLS-00863</t>
  </si>
  <si>
    <t>DLS-00864</t>
  </si>
  <si>
    <t>DLS-00865</t>
  </si>
  <si>
    <t>DLS-00866</t>
  </si>
  <si>
    <t>DLS-00867</t>
  </si>
  <si>
    <t>DLS-00868</t>
  </si>
  <si>
    <t>DLS-00869</t>
  </si>
  <si>
    <t>DLS-00870</t>
  </si>
  <si>
    <t>DLS-00871</t>
  </si>
  <si>
    <t>DLS-00872</t>
  </si>
  <si>
    <t>DLS-00873</t>
  </si>
  <si>
    <t>DLS-00874</t>
  </si>
  <si>
    <t>DLS-00875</t>
  </si>
  <si>
    <t>DLS-00876</t>
  </si>
  <si>
    <t>DLS-00877</t>
  </si>
  <si>
    <t>DLS-00878</t>
  </si>
  <si>
    <t>DLS-00879</t>
  </si>
  <si>
    <t>DLS-00880</t>
  </si>
  <si>
    <t>DLS-00881</t>
  </si>
  <si>
    <t>DLS-00882</t>
  </si>
  <si>
    <t>DLS-00883</t>
  </si>
  <si>
    <t>DLS-00884</t>
  </si>
  <si>
    <t>DLS-00885</t>
  </si>
  <si>
    <t>DLS-00886</t>
  </si>
  <si>
    <t>DLS-00887</t>
  </si>
  <si>
    <t>DLS-00888</t>
  </si>
  <si>
    <t>DLS-00889</t>
  </si>
  <si>
    <t>DLS-00890</t>
  </si>
  <si>
    <t>DLS-00891</t>
  </si>
  <si>
    <t>DLS-00892</t>
  </si>
  <si>
    <t>DLS-00893</t>
  </si>
  <si>
    <t>DLS-00894</t>
  </si>
  <si>
    <t>DLS-00895</t>
  </si>
  <si>
    <t>DLS-00896</t>
  </si>
  <si>
    <t>DLS-00897</t>
  </si>
  <si>
    <t>DLS-00898</t>
  </si>
  <si>
    <t>DLS-00899</t>
  </si>
  <si>
    <t>DLS-00900</t>
  </si>
  <si>
    <t>DLS-00901</t>
  </si>
  <si>
    <t>DLS-00902</t>
  </si>
  <si>
    <t>DLS-00903</t>
  </si>
  <si>
    <t>DLS-00904</t>
  </si>
  <si>
    <t>DLS-00905</t>
  </si>
  <si>
    <t>DLS-00906</t>
  </si>
  <si>
    <t>DLS-00907</t>
  </si>
  <si>
    <t>DLS-00908</t>
  </si>
  <si>
    <t>DLS-00909</t>
  </si>
  <si>
    <t>DLS-00910</t>
  </si>
  <si>
    <t>DLS-00911</t>
  </si>
  <si>
    <t>DLS-00912</t>
  </si>
  <si>
    <t>DLS-00913</t>
  </si>
  <si>
    <t>DLS-00914</t>
  </si>
  <si>
    <t>DLS-00915</t>
  </si>
  <si>
    <t>DLS-00916</t>
  </si>
  <si>
    <t>DLS-00917</t>
  </si>
  <si>
    <t>DLS-00918</t>
  </si>
  <si>
    <t>DLS-00919</t>
  </si>
  <si>
    <t>DLS-00920</t>
  </si>
  <si>
    <t>DLS-00921</t>
  </si>
  <si>
    <t>DLS-00922</t>
  </si>
  <si>
    <t>DLS-00923</t>
  </si>
  <si>
    <t>DLS-00924</t>
  </si>
  <si>
    <t>DLS-00925</t>
  </si>
  <si>
    <t>DLS-00926</t>
  </si>
  <si>
    <t>DLS-00927</t>
  </si>
  <si>
    <t>DLS-00928</t>
  </si>
  <si>
    <t>DLS-00929</t>
  </si>
  <si>
    <t>DLS-00930</t>
  </si>
  <si>
    <t>DLS-00931</t>
  </si>
  <si>
    <t>DLS-00932</t>
  </si>
  <si>
    <t>DLS-00933</t>
  </si>
  <si>
    <t>DLS-00934</t>
  </si>
  <si>
    <t>DLS-00935</t>
  </si>
  <si>
    <t>DLS-00936</t>
  </si>
  <si>
    <t>DLS-00937</t>
  </si>
  <si>
    <t>DLS-00938</t>
  </si>
  <si>
    <t>DLS-00939</t>
  </si>
  <si>
    <t>DLS-00940</t>
  </si>
  <si>
    <t>DLS-00941</t>
  </si>
  <si>
    <t>DLS-00942</t>
  </si>
  <si>
    <t>DLS-00943</t>
  </si>
  <si>
    <t>DLS-00944</t>
  </si>
  <si>
    <t>DLS-00945</t>
  </si>
  <si>
    <t>DLS-00946</t>
  </si>
  <si>
    <t>DLS-00947</t>
  </si>
  <si>
    <t>DLS-00948</t>
  </si>
  <si>
    <t>DLS-00949</t>
  </si>
  <si>
    <t>DLS-00950</t>
  </si>
  <si>
    <t>DLS-00951</t>
  </si>
  <si>
    <t>DLS-00952</t>
  </si>
  <si>
    <t>DLS-00953</t>
  </si>
  <si>
    <t>DLS-00954</t>
  </si>
  <si>
    <t>DLS-00955</t>
  </si>
  <si>
    <t>DLS-00956</t>
  </si>
  <si>
    <t>DLS-00957</t>
  </si>
  <si>
    <t>DLS-00958</t>
  </si>
  <si>
    <t>DLS-00959</t>
  </si>
  <si>
    <t>DLS-00960</t>
  </si>
  <si>
    <t>DLS-00961</t>
  </si>
  <si>
    <t>DLS-00962</t>
  </si>
  <si>
    <t>DLS-00963</t>
  </si>
  <si>
    <t>DLS-00964</t>
  </si>
  <si>
    <t>DLS-00965</t>
  </si>
  <si>
    <t>DLS-00966</t>
  </si>
  <si>
    <t>DLS-00967</t>
  </si>
  <si>
    <t>DLS-00968</t>
  </si>
  <si>
    <t>DLS-00969</t>
  </si>
  <si>
    <t>DLS-00970</t>
  </si>
  <si>
    <t>DLS-00971</t>
  </si>
  <si>
    <t>DLS-00972</t>
  </si>
  <si>
    <t>DLS-00973</t>
  </si>
  <si>
    <t>DLS-00974</t>
  </si>
  <si>
    <t>DLS-00975</t>
  </si>
  <si>
    <t>DLS-00976</t>
  </si>
  <si>
    <t>DLS-00977</t>
  </si>
  <si>
    <t>DLS-00978</t>
  </si>
  <si>
    <t>DLS-00979</t>
  </si>
  <si>
    <t>DLS-00980</t>
  </si>
  <si>
    <t>DLS-00981</t>
  </si>
  <si>
    <t>DLS-00982</t>
  </si>
  <si>
    <t>DLS-00983</t>
  </si>
  <si>
    <t>DLS-00984</t>
  </si>
  <si>
    <t>DLS-00985</t>
  </si>
  <si>
    <t>DLS-00986</t>
  </si>
  <si>
    <t>DLS-00987</t>
  </si>
  <si>
    <t>DLS-00988</t>
  </si>
  <si>
    <t>DLS-00989</t>
  </si>
  <si>
    <t>DLS-00990</t>
  </si>
  <si>
    <t>DLS-00991</t>
  </si>
  <si>
    <t>DLS-00992</t>
  </si>
  <si>
    <t>DLS-00993</t>
  </si>
  <si>
    <t>DLS-00994</t>
  </si>
  <si>
    <t>DLS-00995</t>
  </si>
  <si>
    <t>DLS-00996</t>
  </si>
  <si>
    <t>DLS-00997</t>
  </si>
  <si>
    <t>DLS-00998</t>
  </si>
  <si>
    <t>DLS-00999</t>
  </si>
  <si>
    <t>DLS-01000</t>
  </si>
  <si>
    <t>DLS-01001</t>
  </si>
  <si>
    <t>DLS-01002</t>
  </si>
  <si>
    <t>DLS-01003</t>
  </si>
  <si>
    <t>DLS-01004</t>
  </si>
  <si>
    <t>DLS-01005</t>
  </si>
  <si>
    <t>DLS-01006</t>
  </si>
  <si>
    <t>DLS-01007</t>
  </si>
  <si>
    <t>DLS-01008</t>
  </si>
  <si>
    <t>DLS-01009</t>
  </si>
  <si>
    <t>DLS-01010</t>
  </si>
  <si>
    <t>DLS-01011</t>
  </si>
  <si>
    <t>DLS-01012</t>
  </si>
  <si>
    <t>DLS-01013</t>
  </si>
  <si>
    <t>DLS-01014</t>
  </si>
  <si>
    <t>DLS-01015</t>
  </si>
  <si>
    <t>DLS-01016</t>
  </si>
  <si>
    <t>DLS-01017</t>
  </si>
  <si>
    <t>DLS-01018</t>
  </si>
  <si>
    <t>DLS-01019</t>
  </si>
  <si>
    <t>DLS-01020</t>
  </si>
  <si>
    <t>DLS-01021</t>
  </si>
  <si>
    <t>DLS-01022</t>
  </si>
  <si>
    <t>DLS-01023</t>
  </si>
  <si>
    <t>DLS-01024</t>
  </si>
  <si>
    <t>DLS-01025</t>
  </si>
  <si>
    <t>DLS-01026</t>
  </si>
  <si>
    <t>DLS-01027</t>
  </si>
  <si>
    <t>DLS-01028</t>
  </si>
  <si>
    <t>DLS-01029</t>
  </si>
  <si>
    <t>DLS-01030</t>
  </si>
  <si>
    <t>DLS-01031</t>
  </si>
  <si>
    <t>DLS-01032</t>
  </si>
  <si>
    <t>DLS-01033</t>
  </si>
  <si>
    <t>DLS-01034</t>
  </si>
  <si>
    <t>DLS-01035</t>
  </si>
  <si>
    <t>DLS-01036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</si>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</sst>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8" borderId="11" xfId="2" applyFont="1" applyFill="1" applyBorder="1" applyAlignment="1" applyProtection="1">
      <alignment horizontal="center" vertical="center"/>
      <protection locked="0"/>
    </xf>
    <xf numFmtId="9" fontId="5" fillId="8" borderId="12" xfId="2" applyFont="1" applyFill="1" applyBorder="1" applyAlignment="1" applyProtection="1">
      <alignment horizontal="center" vertical="center"/>
      <protection locked="0"/>
    </xf>
    <xf numFmtId="9" fontId="5" fillId="8" borderId="13" xfId="2" applyFont="1" applyFill="1" applyBorder="1" applyAlignment="1" applyProtection="1">
      <alignment horizontal="center" vertical="center"/>
      <protection locked="0"/>
    </xf>
    <xf numFmtId="9" fontId="5" fillId="8" borderId="7" xfId="2" applyFont="1" applyFill="1" applyBorder="1" applyAlignment="1" applyProtection="1">
      <alignment horizontal="center" vertical="center"/>
      <protection locked="0"/>
    </xf>
    <xf numFmtId="9" fontId="5" fillId="8" borderId="8" xfId="2" applyFont="1" applyFill="1" applyBorder="1" applyAlignment="1" applyProtection="1">
      <alignment horizontal="center" vertical="center"/>
      <protection locked="0"/>
    </xf>
    <xf numFmtId="9" fontId="5" fillId="8" borderId="9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5" xfId="0" applyFont="1" applyBorder="1" applyAlignment="1">
      <alignment horizontal="center"/>
    </xf>
    <xf numFmtId="0" fontId="5" fillId="0" borderId="26" xfId="0" applyFont="1" applyBorder="1"/>
    <xf numFmtId="0" fontId="5" fillId="0" borderId="27" xfId="0" applyFont="1" applyBorder="1"/>
    <xf numFmtId="0" fontId="5" fillId="0" borderId="20" xfId="0" applyFont="1" applyBorder="1" applyAlignment="1">
      <alignment horizontal="center"/>
    </xf>
    <xf numFmtId="0" fontId="5" fillId="0" borderId="14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/>
    <xf numFmtId="0" fontId="5" fillId="0" borderId="24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8" borderId="1" xfId="1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9" fontId="1" fillId="8" borderId="11" xfId="2" applyFont="1" applyFill="1" applyBorder="1" applyAlignment="1" applyProtection="1">
      <alignment horizontal="center" vertical="center"/>
      <protection locked="0"/>
    </xf>
    <xf numFmtId="9" fontId="1" fillId="8" borderId="12" xfId="2" applyFont="1" applyFill="1" applyBorder="1" applyAlignment="1" applyProtection="1">
      <alignment horizontal="center" vertical="center"/>
      <protection locked="0"/>
    </xf>
    <xf numFmtId="9" fontId="1" fillId="8" borderId="13" xfId="2" applyFont="1" applyFill="1" applyBorder="1" applyAlignment="1" applyProtection="1">
      <alignment horizontal="center" vertical="center"/>
      <protection locked="0"/>
    </xf>
    <xf numFmtId="9" fontId="1" fillId="8" borderId="7" xfId="2" applyFont="1" applyFill="1" applyBorder="1" applyAlignment="1" applyProtection="1">
      <alignment horizontal="center" vertical="center"/>
      <protection locked="0"/>
    </xf>
    <xf numFmtId="9" fontId="1" fillId="8" borderId="8" xfId="2" applyFont="1" applyFill="1" applyBorder="1" applyAlignment="1" applyProtection="1">
      <alignment horizontal="center" vertical="center"/>
      <protection locked="0"/>
    </xf>
    <xf numFmtId="9" fontId="1" fillId="8" borderId="9" xfId="2" applyFont="1" applyFill="1" applyBorder="1" applyAlignment="1" applyProtection="1">
      <alignment horizontal="center" vertical="center"/>
      <protection locked="0"/>
    </xf>
    <xf numFmtId="9" fontId="20" fillId="9" borderId="1" xfId="2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6" fontId="0" fillId="9" borderId="1" xfId="2" applyNumberFormat="1" applyFont="1" applyFill="1" applyBorder="1" applyAlignment="1">
      <alignment horizontal="center" vertical="center" wrapText="1"/>
    </xf>
    <xf numFmtId="166" fontId="0" fillId="0" borderId="7" xfId="2" applyNumberFormat="1" applyFont="1" applyBorder="1" applyAlignment="1">
      <alignment horizontal="center" vertical="center" wrapText="1"/>
    </xf>
    <xf numFmtId="166" fontId="0" fillId="0" borderId="9" xfId="2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4" fontId="22" fillId="0" borderId="1" xfId="1" applyFont="1" applyBorder="1" applyAlignment="1">
      <alignment horizontal="center" vertical="center" wrapText="1"/>
    </xf>
    <xf numFmtId="164" fontId="15" fillId="0" borderId="7" xfId="1" applyFont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0" fontId="15" fillId="0" borderId="0" xfId="0" applyFont="1"/>
    <xf numFmtId="166" fontId="15" fillId="0" borderId="7" xfId="2" applyNumberFormat="1" applyFont="1" applyBorder="1" applyAlignment="1">
      <alignment horizontal="center" vertical="center" wrapText="1"/>
    </xf>
    <xf numFmtId="166" fontId="15" fillId="0" borderId="9" xfId="2" applyNumberFormat="1" applyFont="1" applyBorder="1" applyAlignment="1">
      <alignment horizontal="center" vertical="center" wrapText="1"/>
    </xf>
    <xf numFmtId="166" fontId="15" fillId="0" borderId="1" xfId="2" applyNumberFormat="1" applyFont="1" applyBorder="1" applyAlignment="1">
      <alignment horizontal="center" vertical="center" wrapText="1"/>
    </xf>
    <xf numFmtId="9" fontId="23" fillId="9" borderId="1" xfId="2" applyFont="1" applyFill="1" applyBorder="1" applyAlignment="1">
      <alignment horizontal="center" vertical="center" wrapText="1"/>
    </xf>
    <xf numFmtId="166" fontId="15" fillId="9" borderId="1" xfId="2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66" fontId="15" fillId="0" borderId="30" xfId="2" applyNumberFormat="1" applyFont="1" applyBorder="1" applyAlignment="1">
      <alignment horizontal="center" vertical="center" wrapText="1"/>
    </xf>
    <xf numFmtId="166" fontId="15" fillId="0" borderId="31" xfId="2" applyNumberFormat="1" applyFont="1" applyBorder="1" applyAlignment="1">
      <alignment horizontal="center" vertical="center" wrapText="1"/>
    </xf>
    <xf numFmtId="166" fontId="15" fillId="9" borderId="3" xfId="2" applyNumberFormat="1" applyFont="1" applyFill="1" applyBorder="1" applyAlignment="1">
      <alignment horizontal="center" vertical="center" wrapText="1"/>
    </xf>
    <xf numFmtId="166" fontId="15" fillId="0" borderId="3" xfId="2" applyNumberFormat="1" applyFont="1" applyBorder="1" applyAlignment="1">
      <alignment horizontal="center" vertical="center" wrapText="1"/>
    </xf>
    <xf numFmtId="9" fontId="23" fillId="9" borderId="3" xfId="2" applyFont="1" applyFill="1" applyBorder="1" applyAlignment="1">
      <alignment horizontal="center" vertical="center" wrapText="1"/>
    </xf>
    <xf numFmtId="166" fontId="0" fillId="0" borderId="30" xfId="2" applyNumberFormat="1" applyFont="1" applyBorder="1" applyAlignment="1">
      <alignment horizontal="center" vertical="center" wrapText="1"/>
    </xf>
    <xf numFmtId="166" fontId="0" fillId="0" borderId="31" xfId="2" applyNumberFormat="1" applyFont="1" applyBorder="1" applyAlignment="1">
      <alignment horizontal="center" vertical="center" wrapText="1"/>
    </xf>
    <xf numFmtId="166" fontId="0" fillId="9" borderId="3" xfId="2" applyNumberFormat="1" applyFont="1" applyFill="1" applyBorder="1" applyAlignment="1">
      <alignment horizontal="center" vertical="center" wrapText="1"/>
    </xf>
    <xf numFmtId="166" fontId="0" fillId="0" borderId="3" xfId="2" applyNumberFormat="1" applyFont="1" applyBorder="1" applyAlignment="1">
      <alignment horizontal="center" vertical="center" wrapText="1"/>
    </xf>
    <xf numFmtId="166" fontId="0" fillId="0" borderId="28" xfId="2" applyNumberFormat="1" applyFont="1" applyBorder="1" applyAlignment="1">
      <alignment horizontal="center" vertical="center" wrapText="1"/>
    </xf>
    <xf numFmtId="9" fontId="23" fillId="9" borderId="33" xfId="2" applyFont="1" applyFill="1" applyBorder="1" applyAlignment="1">
      <alignment horizontal="center" vertical="center" wrapText="1"/>
    </xf>
    <xf numFmtId="166" fontId="0" fillId="9" borderId="29" xfId="2" applyNumberFormat="1" applyFont="1" applyFill="1" applyBorder="1" applyAlignment="1">
      <alignment horizontal="center" vertical="center" wrapText="1"/>
    </xf>
    <xf numFmtId="9" fontId="20" fillId="9" borderId="3" xfId="2" applyFont="1" applyFill="1" applyBorder="1" applyAlignment="1">
      <alignment horizontal="center" vertical="center" wrapText="1"/>
    </xf>
    <xf numFmtId="166" fontId="0" fillId="9" borderId="33" xfId="2" applyNumberFormat="1" applyFont="1" applyFill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/>
    </xf>
    <xf numFmtId="9" fontId="20" fillId="9" borderId="29" xfId="0" applyNumberFormat="1" applyFont="1" applyFill="1" applyBorder="1" applyAlignment="1">
      <alignment horizontal="center"/>
    </xf>
    <xf numFmtId="166" fontId="0" fillId="3" borderId="33" xfId="2" applyNumberFormat="1" applyFont="1" applyFill="1" applyBorder="1" applyAlignment="1">
      <alignment horizontal="center" vertical="center"/>
    </xf>
    <xf numFmtId="166" fontId="0" fillId="0" borderId="34" xfId="0" applyNumberFormat="1" applyBorder="1" applyAlignment="1">
      <alignment horizontal="center"/>
    </xf>
    <xf numFmtId="166" fontId="0" fillId="0" borderId="33" xfId="0" applyNumberFormat="1" applyBorder="1" applyAlignment="1">
      <alignment horizontal="center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 wrapText="1"/>
    </xf>
    <xf numFmtId="0" fontId="6" fillId="10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8" borderId="16" xfId="1" applyNumberFormat="1" applyFont="1" applyFill="1" applyBorder="1" applyAlignment="1" applyProtection="1">
      <alignment horizontal="center" vertical="center"/>
      <protection locked="0"/>
    </xf>
    <xf numFmtId="165" fontId="5" fillId="0" borderId="4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3" borderId="1" xfId="1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14" fontId="5" fillId="8" borderId="1" xfId="0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7" xfId="1" applyFont="1" applyFill="1" applyBorder="1" applyAlignment="1" applyProtection="1">
      <alignment horizontal="center" vertical="center" wrapText="1"/>
    </xf>
    <xf numFmtId="164" fontId="1" fillId="0" borderId="9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7" xfId="2" applyNumberFormat="1" applyFont="1" applyFill="1" applyBorder="1" applyAlignment="1" applyProtection="1">
      <alignment horizontal="center" vertical="center" wrapText="1"/>
    </xf>
    <xf numFmtId="166" fontId="1" fillId="0" borderId="9" xfId="2" applyNumberFormat="1" applyFont="1" applyFill="1" applyBorder="1" applyAlignment="1" applyProtection="1">
      <alignment horizontal="center" vertical="center" wrapText="1"/>
    </xf>
    <xf numFmtId="166" fontId="2" fillId="9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9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9" borderId="11" xfId="1" applyNumberFormat="1" applyFont="1" applyFill="1" applyBorder="1" applyAlignment="1" applyProtection="1">
      <alignment horizontal="center" vertical="center"/>
    </xf>
    <xf numFmtId="165" fontId="5" fillId="9" borderId="12" xfId="1" applyNumberFormat="1" applyFont="1" applyFill="1" applyBorder="1" applyAlignment="1" applyProtection="1">
      <alignment horizontal="center" vertical="center"/>
    </xf>
    <xf numFmtId="165" fontId="5" fillId="9" borderId="13" xfId="1" applyNumberFormat="1" applyFont="1" applyFill="1" applyBorder="1" applyAlignment="1" applyProtection="1">
      <alignment horizontal="center" vertical="center"/>
    </xf>
    <xf numFmtId="165" fontId="7" fillId="9" borderId="4" xfId="1" applyNumberFormat="1" applyFont="1" applyFill="1" applyBorder="1" applyAlignment="1" applyProtection="1">
      <alignment horizontal="center" vertical="center"/>
    </xf>
    <xf numFmtId="165" fontId="7" fillId="9" borderId="1" xfId="1" applyNumberFormat="1" applyFont="1" applyFill="1" applyBorder="1" applyAlignment="1" applyProtection="1">
      <alignment horizontal="center" vertical="center"/>
    </xf>
    <xf numFmtId="165" fontId="1" fillId="6" borderId="7" xfId="1" applyNumberFormat="1" applyFont="1" applyFill="1" applyBorder="1" applyAlignment="1" applyProtection="1">
      <alignment horizontal="center" vertical="center"/>
    </xf>
    <xf numFmtId="165" fontId="1" fillId="6" borderId="17" xfId="1" applyNumberFormat="1" applyFont="1" applyFill="1" applyBorder="1" applyAlignment="1" applyProtection="1">
      <alignment horizontal="center" vertical="center"/>
    </xf>
    <xf numFmtId="165" fontId="1" fillId="6" borderId="5" xfId="1" applyNumberFormat="1" applyFont="1" applyFill="1" applyBorder="1" applyAlignment="1" applyProtection="1">
      <alignment horizontal="center" vertical="center"/>
    </xf>
    <xf numFmtId="165" fontId="8" fillId="6" borderId="1" xfId="1" applyNumberFormat="1" applyFont="1" applyFill="1" applyBorder="1" applyAlignment="1" applyProtection="1">
      <alignment horizontal="center" vertical="center"/>
    </xf>
    <xf numFmtId="165" fontId="8" fillId="7" borderId="7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8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9" borderId="18" xfId="2" applyNumberFormat="1" applyFont="1" applyFill="1" applyBorder="1" applyAlignment="1" applyProtection="1">
      <alignment horizontal="center" vertical="center"/>
    </xf>
    <xf numFmtId="166" fontId="11" fillId="9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9" borderId="18" xfId="2" applyNumberFormat="1" applyFont="1" applyFill="1" applyBorder="1" applyAlignment="1" applyProtection="1">
      <alignment horizontal="center" vertical="center"/>
    </xf>
    <xf numFmtId="166" fontId="2" fillId="9" borderId="0" xfId="2" applyNumberFormat="1" applyFont="1" applyFill="1" applyAlignment="1" applyProtection="1">
      <alignment horizontal="center" vertical="center"/>
    </xf>
    <xf numFmtId="0" fontId="17" fillId="9" borderId="1" xfId="1" applyNumberFormat="1" applyFont="1" applyFill="1" applyBorder="1" applyAlignment="1" applyProtection="1">
      <alignment horizontal="center" vertical="center"/>
    </xf>
    <xf numFmtId="0" fontId="17" fillId="9" borderId="2" xfId="1" applyNumberFormat="1" applyFont="1" applyFill="1" applyBorder="1" applyAlignment="1" applyProtection="1">
      <alignment horizontal="center" vertical="center"/>
    </xf>
    <xf numFmtId="1" fontId="17" fillId="0" borderId="6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7" borderId="18" xfId="2" applyNumberFormat="1" applyFont="1" applyFill="1" applyBorder="1" applyAlignment="1" applyProtection="1">
      <alignment horizontal="center"/>
    </xf>
    <xf numFmtId="166" fontId="14" fillId="7" borderId="0" xfId="2" applyNumberFormat="1" applyFont="1" applyFill="1" applyAlignment="1" applyProtection="1">
      <alignment horizontal="center" vertical="center"/>
    </xf>
    <xf numFmtId="167" fontId="5" fillId="9" borderId="16" xfId="1" applyNumberFormat="1" applyFont="1" applyFill="1" applyBorder="1" applyAlignment="1" applyProtection="1">
      <alignment horizontal="center" vertical="center"/>
    </xf>
    <xf numFmtId="165" fontId="1" fillId="6" borderId="16" xfId="1" applyNumberFormat="1" applyFont="1" applyFill="1" applyBorder="1" applyAlignment="1" applyProtection="1">
      <alignment horizontal="center" vertical="center"/>
    </xf>
    <xf numFmtId="167" fontId="1" fillId="0" borderId="16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8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9" borderId="0" xfId="1" applyNumberFormat="1" applyFont="1" applyFill="1" applyAlignment="1" applyProtection="1">
      <alignment horizontal="center" vertical="center"/>
    </xf>
    <xf numFmtId="165" fontId="8" fillId="9" borderId="19" xfId="1" applyNumberFormat="1" applyFont="1" applyFill="1" applyBorder="1" applyAlignment="1" applyProtection="1">
      <alignment horizontal="center" vertical="center"/>
    </xf>
    <xf numFmtId="165" fontId="4" fillId="9" borderId="0" xfId="1" applyNumberFormat="1" applyFont="1" applyFill="1" applyAlignment="1" applyProtection="1">
      <alignment horizontal="center" vertical="center"/>
    </xf>
    <xf numFmtId="165" fontId="3" fillId="9" borderId="0" xfId="1" applyNumberFormat="1" applyFont="1" applyFill="1" applyAlignment="1" applyProtection="1">
      <alignment horizontal="center" vertical="center"/>
    </xf>
    <xf numFmtId="165" fontId="18" fillId="9" borderId="1" xfId="1" applyNumberFormat="1" applyFont="1" applyFill="1" applyBorder="1" applyAlignment="1" applyProtection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5" fontId="1" fillId="6" borderId="4" xfId="1" applyNumberFormat="1" applyFont="1" applyFill="1" applyBorder="1" applyAlignment="1" applyProtection="1">
      <alignment horizontal="center" vertical="center"/>
    </xf>
    <xf numFmtId="9" fontId="1" fillId="6" borderId="7" xfId="2" applyFont="1" applyFill="1" applyBorder="1" applyAlignment="1" applyProtection="1">
      <alignment horizontal="center" vertical="center"/>
    </xf>
    <xf numFmtId="9" fontId="1" fillId="6" borderId="8" xfId="2" applyFont="1" applyFill="1" applyBorder="1" applyAlignment="1" applyProtection="1">
      <alignment horizontal="center" vertical="center"/>
    </xf>
    <xf numFmtId="9" fontId="1" fillId="6" borderId="9" xfId="2" applyFont="1" applyFill="1" applyBorder="1" applyAlignment="1" applyProtection="1">
      <alignment horizontal="center" vertical="center"/>
    </xf>
    <xf numFmtId="165" fontId="1" fillId="6" borderId="1" xfId="1" applyNumberFormat="1" applyFont="1" applyFill="1" applyBorder="1" applyAlignment="1" applyProtection="1">
      <alignment horizontal="center" vertical="center"/>
    </xf>
    <xf numFmtId="3" fontId="8" fillId="7" borderId="1" xfId="0" applyNumberFormat="1" applyFont="1" applyFill="1" applyBorder="1" applyAlignment="1">
      <alignment horizontal="center" vertical="center"/>
    </xf>
    <xf numFmtId="165" fontId="8" fillId="7" borderId="4" xfId="1" applyNumberFormat="1" applyFont="1" applyFill="1" applyBorder="1" applyAlignment="1" applyProtection="1">
      <alignment horizontal="center" vertical="center"/>
    </xf>
    <xf numFmtId="3" fontId="8" fillId="7" borderId="16" xfId="1" applyNumberFormat="1" applyFont="1" applyFill="1" applyBorder="1" applyAlignment="1" applyProtection="1">
      <alignment horizontal="center" vertical="center"/>
    </xf>
    <xf numFmtId="166" fontId="8" fillId="7" borderId="7" xfId="2" applyNumberFormat="1" applyFont="1" applyFill="1" applyBorder="1" applyAlignment="1" applyProtection="1">
      <alignment horizontal="center" vertical="center"/>
    </xf>
    <xf numFmtId="166" fontId="8" fillId="7" borderId="8" xfId="2" applyNumberFormat="1" applyFont="1" applyFill="1" applyBorder="1" applyAlignment="1" applyProtection="1">
      <alignment horizontal="center" vertical="center"/>
    </xf>
    <xf numFmtId="166" fontId="8" fillId="7" borderId="9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8" xfId="0" applyNumberFormat="1" applyFont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9" fontId="1" fillId="0" borderId="19" xfId="2" applyFont="1" applyFill="1" applyBorder="1" applyAlignment="1" applyProtection="1">
      <alignment horizontal="center" vertical="center"/>
    </xf>
    <xf numFmtId="164" fontId="2" fillId="0" borderId="18" xfId="1" applyFont="1" applyFill="1" applyBorder="1" applyAlignment="1" applyProtection="1">
      <alignment horizontal="left" vertical="center"/>
    </xf>
    <xf numFmtId="166" fontId="16" fillId="9" borderId="6" xfId="2" applyNumberFormat="1" applyFont="1" applyFill="1" applyBorder="1" applyAlignment="1" applyProtection="1">
      <alignment horizontal="center" vertical="center"/>
    </xf>
    <xf numFmtId="166" fontId="1" fillId="9" borderId="6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7" borderId="0" xfId="0" applyFill="1"/>
    <xf numFmtId="164" fontId="19" fillId="7" borderId="18" xfId="1" applyFont="1" applyFill="1" applyBorder="1" applyAlignment="1" applyProtection="1">
      <alignment horizontal="right" vertical="center"/>
    </xf>
    <xf numFmtId="166" fontId="1" fillId="7" borderId="6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9" borderId="4" xfId="0" applyFont="1" applyFill="1" applyBorder="1" applyAlignment="1">
      <alignment horizontal="center" vertical="center"/>
    </xf>
    <xf numFmtId="0" fontId="24" fillId="2" borderId="0" xfId="0" applyFont="1" applyFill="1"/>
    <xf numFmtId="0" fontId="0" fillId="0" borderId="0" xfId="0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165" fontId="5" fillId="9" borderId="4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4.8148148148148148E-2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0.26851851851851855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6" sqref="C26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J19" sqref="J19"/>
    </sheetView>
  </sheetViews>
  <sheetFormatPr defaultColWidth="11.42578125" defaultRowHeight="15"/>
  <cols>
    <col min="1" max="1" width="10.28515625" customWidth="1"/>
    <col min="2" max="2" width="45.42578125" style="90" customWidth="1"/>
    <col min="3" max="3" width="22.85546875" customWidth="1"/>
    <col min="4" max="4" width="11.42578125" style="90"/>
    <col min="5" max="5" width="8.28515625" customWidth="1"/>
    <col min="6" max="6" width="20" style="90" bestFit="1" customWidth="1"/>
    <col min="7" max="7" width="16.42578125" bestFit="1" customWidth="1"/>
    <col min="8" max="13" width="19.140625" style="90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90" bestFit="1" customWidth="1"/>
    <col min="28" max="35" width="10.7109375" customWidth="1"/>
    <col min="41" max="48" width="19.7109375" customWidth="1"/>
    <col min="49" max="52" width="19.7109375" style="90" customWidth="1"/>
    <col min="53" max="58" width="20.85546875" style="90" customWidth="1"/>
    <col min="59" max="16384" width="11.42578125" style="90"/>
  </cols>
  <sheetData>
    <row r="1" spans="1:48" s="91" customFormat="1" ht="39" customHeight="1" thickBot="1">
      <c r="A1" s="99" t="s">
        <v>0</v>
      </c>
      <c r="B1" s="99" t="s">
        <v>42</v>
      </c>
      <c r="C1" s="99" t="s">
        <v>54</v>
      </c>
      <c r="D1" s="99" t="s">
        <v>9</v>
      </c>
      <c r="E1" s="99" t="s">
        <v>10</v>
      </c>
      <c r="F1" s="100" t="s">
        <v>27</v>
      </c>
      <c r="G1" s="100" t="s">
        <v>28</v>
      </c>
      <c r="H1" s="100" t="s">
        <v>56</v>
      </c>
      <c r="I1" s="100" t="s">
        <v>57</v>
      </c>
      <c r="J1" s="100" t="s">
        <v>58</v>
      </c>
      <c r="K1" s="100" t="s">
        <v>59</v>
      </c>
      <c r="L1" s="100" t="s">
        <v>60</v>
      </c>
      <c r="M1" s="100" t="s">
        <v>61</v>
      </c>
      <c r="N1" s="100" t="s">
        <v>43</v>
      </c>
      <c r="O1" s="100" t="s">
        <v>44</v>
      </c>
      <c r="P1" s="100" t="s">
        <v>45</v>
      </c>
      <c r="Q1" s="100" t="s">
        <v>46</v>
      </c>
      <c r="R1" s="100" t="s">
        <v>47</v>
      </c>
      <c r="S1" s="100" t="s">
        <v>48</v>
      </c>
      <c r="T1" s="100" t="s">
        <v>49</v>
      </c>
      <c r="U1" s="100" t="s">
        <v>50</v>
      </c>
      <c r="V1" s="100" t="s">
        <v>51</v>
      </c>
      <c r="W1" s="100" t="s">
        <v>52</v>
      </c>
      <c r="X1" s="100" t="s">
        <v>1147</v>
      </c>
      <c r="Y1" s="100" t="s">
        <v>17</v>
      </c>
      <c r="Z1" s="101"/>
      <c r="AA1"/>
    </row>
    <row r="2" spans="1:48" s="91" customFormat="1" ht="16.899999999999999" customHeight="1" thickTop="1">
      <c r="A2" s="207">
        <f>+IF(D2&gt;0,1,0)</f>
        <v>1</v>
      </c>
      <c r="B2" s="6" t="s">
        <v>66</v>
      </c>
      <c r="C2" s="88" t="str">
        <f>IF(B2="","",            _xlfn.XLOOKUP(B2, Clients!G:G, Clients!F:F, "Not found")  )</f>
        <v>DLS-00001</v>
      </c>
      <c r="D2" s="31">
        <v>28</v>
      </c>
      <c r="E2" s="213">
        <f t="shared" ref="E2:E65" si="0">D2*7</f>
        <v>196</v>
      </c>
      <c r="F2" s="92">
        <v>46235</v>
      </c>
      <c r="G2" s="161">
        <f t="shared" ref="G2:G33" ca="1" si="1">+IF(A2=1,(+TODAY())-F2,"Sans objet")</f>
        <v>74</v>
      </c>
      <c r="H2" s="11">
        <v>0.75</v>
      </c>
      <c r="I2" s="12"/>
      <c r="J2" s="12"/>
      <c r="K2" s="12"/>
      <c r="L2" s="12"/>
      <c r="M2" s="13">
        <v>0.25</v>
      </c>
      <c r="N2" s="133">
        <f>+$E2*H2</f>
        <v>147</v>
      </c>
      <c r="O2" s="134">
        <f t="shared" ref="O2:O17" si="2">+$E2*I2</f>
        <v>0</v>
      </c>
      <c r="P2" s="134">
        <f t="shared" ref="P2:P15" si="3">+$E2*J2</f>
        <v>0</v>
      </c>
      <c r="Q2" s="134">
        <f t="shared" ref="Q2:Q14" si="4">+$E2*K2</f>
        <v>0</v>
      </c>
      <c r="R2" s="134">
        <f t="shared" ref="R2:R14" si="5">+$E2*L2</f>
        <v>0</v>
      </c>
      <c r="S2" s="135">
        <f t="shared" ref="S2:S14" si="6">+$E2*M2</f>
        <v>49</v>
      </c>
      <c r="T2" s="136">
        <f t="shared" ref="T2:T33" si="7">SUM(N2:S2)</f>
        <v>196</v>
      </c>
      <c r="U2" s="136"/>
      <c r="V2" s="136"/>
      <c r="W2" s="136"/>
      <c r="X2" s="136"/>
      <c r="Y2" s="93"/>
      <c r="Z2" s="105">
        <f t="shared" ref="Z2:Z33" si="8">+T2-E2</f>
        <v>0</v>
      </c>
      <c r="AA2"/>
      <c r="AB2" s="102" t="s">
        <v>32</v>
      </c>
      <c r="AC2" s="103" t="s">
        <v>33</v>
      </c>
      <c r="AD2" s="104" t="s">
        <v>23</v>
      </c>
      <c r="AE2" s="102" t="s">
        <v>11</v>
      </c>
      <c r="AF2" s="102" t="s">
        <v>12</v>
      </c>
      <c r="AG2" s="102" t="s">
        <v>13</v>
      </c>
      <c r="AH2" s="102" t="s">
        <v>14</v>
      </c>
      <c r="AI2" s="102" t="s">
        <v>15</v>
      </c>
      <c r="AJ2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</row>
    <row r="3" spans="1:48" s="91" customFormat="1" ht="16.899999999999999" customHeight="1">
      <c r="A3" s="207">
        <f t="shared" ref="A3:A66" si="9">+IF(D3&gt;0,1,0)</f>
        <v>1</v>
      </c>
      <c r="B3" s="6" t="s">
        <v>69</v>
      </c>
      <c r="C3" s="88" t="str">
        <f>IF(B3="","",            _xlfn.XLOOKUP(B3, Clients!G:G, Clients!F:F, "Not found")  )</f>
        <v>DLS-00002</v>
      </c>
      <c r="D3" s="31">
        <v>18</v>
      </c>
      <c r="E3" s="213">
        <f t="shared" si="0"/>
        <v>126</v>
      </c>
      <c r="F3" s="92">
        <v>46236</v>
      </c>
      <c r="G3" s="161">
        <f t="shared" ca="1" si="1"/>
        <v>73</v>
      </c>
      <c r="H3" s="14">
        <v>1</v>
      </c>
      <c r="I3" s="15"/>
      <c r="J3" s="15"/>
      <c r="K3" s="15"/>
      <c r="L3" s="15"/>
      <c r="M3" s="16"/>
      <c r="N3" s="133">
        <f t="shared" ref="N3:N66" si="10">+$E3*H3</f>
        <v>126</v>
      </c>
      <c r="O3" s="134">
        <f t="shared" ref="O3:O66" si="11">+$E3*I3</f>
        <v>0</v>
      </c>
      <c r="P3" s="134">
        <f t="shared" ref="P3:P66" si="12">+$E3*J3</f>
        <v>0</v>
      </c>
      <c r="Q3" s="134">
        <f t="shared" ref="Q3:Q66" si="13">+$E3*K3</f>
        <v>0</v>
      </c>
      <c r="R3" s="134">
        <f t="shared" ref="R3:R66" si="14">+$E3*L3</f>
        <v>0</v>
      </c>
      <c r="S3" s="135">
        <f t="shared" ref="S3:S66" si="15">+$E3*M3</f>
        <v>0</v>
      </c>
      <c r="T3" s="136">
        <f t="shared" ref="T3:T66" si="16">SUM(N3:S3)</f>
        <v>126</v>
      </c>
      <c r="U3" s="137"/>
      <c r="V3" s="137"/>
      <c r="W3" s="137"/>
      <c r="X3" s="137"/>
      <c r="Y3" s="94"/>
      <c r="Z3" s="105">
        <f t="shared" si="8"/>
        <v>0</v>
      </c>
      <c r="AA3"/>
      <c r="AB3" s="106">
        <v>39</v>
      </c>
      <c r="AC3" s="107">
        <v>0.28000000000000003</v>
      </c>
      <c r="AD3" s="108">
        <v>7.0000000000000007E-2</v>
      </c>
      <c r="AE3" s="109">
        <f>+AC3+AD3</f>
        <v>0.35000000000000003</v>
      </c>
      <c r="AF3" s="110">
        <v>0.19</v>
      </c>
      <c r="AG3" s="110">
        <v>0.12</v>
      </c>
      <c r="AH3" s="110">
        <v>0.15</v>
      </c>
      <c r="AI3" s="110">
        <v>0.19</v>
      </c>
      <c r="AJ3" s="111">
        <f>SUM(AE3:AI3)</f>
        <v>1</v>
      </c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</row>
    <row r="4" spans="1:48" s="91" customFormat="1" ht="16.899999999999999" customHeight="1">
      <c r="A4" s="207">
        <f t="shared" si="9"/>
        <v>1</v>
      </c>
      <c r="B4" s="6" t="s">
        <v>70</v>
      </c>
      <c r="C4" s="88" t="str">
        <f>IF(B4="","",            _xlfn.XLOOKUP(B4, Clients!G:G, Clients!F:F, "Not found")  )</f>
        <v>DLS-00003</v>
      </c>
      <c r="D4" s="31">
        <v>20</v>
      </c>
      <c r="E4" s="213">
        <f t="shared" si="0"/>
        <v>140</v>
      </c>
      <c r="F4" s="92">
        <v>46237</v>
      </c>
      <c r="G4" s="161">
        <f t="shared" ca="1" si="1"/>
        <v>72</v>
      </c>
      <c r="H4" s="14">
        <v>0.75</v>
      </c>
      <c r="I4" s="15"/>
      <c r="J4" s="15"/>
      <c r="K4" s="15"/>
      <c r="L4" s="15"/>
      <c r="M4" s="16">
        <v>0.25</v>
      </c>
      <c r="N4" s="133">
        <f t="shared" si="10"/>
        <v>105</v>
      </c>
      <c r="O4" s="134">
        <f t="shared" si="11"/>
        <v>0</v>
      </c>
      <c r="P4" s="134">
        <f t="shared" si="12"/>
        <v>0</v>
      </c>
      <c r="Q4" s="134">
        <f t="shared" si="13"/>
        <v>0</v>
      </c>
      <c r="R4" s="134">
        <f t="shared" si="14"/>
        <v>0</v>
      </c>
      <c r="S4" s="135">
        <f t="shared" si="15"/>
        <v>35</v>
      </c>
      <c r="T4" s="136">
        <f t="shared" si="16"/>
        <v>140</v>
      </c>
      <c r="U4" s="137"/>
      <c r="V4" s="137"/>
      <c r="W4" s="137"/>
      <c r="X4" s="137"/>
      <c r="Y4" s="94"/>
      <c r="Z4" s="105">
        <f t="shared" si="8"/>
        <v>0</v>
      </c>
      <c r="AA4"/>
      <c r="AB4" s="112">
        <v>40</v>
      </c>
      <c r="AC4" s="107">
        <v>0.33</v>
      </c>
      <c r="AD4" s="108">
        <v>0.09</v>
      </c>
      <c r="AE4" s="109">
        <f>+AC4+AD4</f>
        <v>0.42000000000000004</v>
      </c>
      <c r="AF4" s="110">
        <v>0.15</v>
      </c>
      <c r="AG4" s="110">
        <v>0.12</v>
      </c>
      <c r="AH4" s="110">
        <v>0.11</v>
      </c>
      <c r="AI4" s="110">
        <v>0.2</v>
      </c>
      <c r="AJ4" s="111">
        <f>SUM(AE4:AI4)</f>
        <v>1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</row>
    <row r="5" spans="1:48" s="91" customFormat="1" ht="16.899999999999999" customHeight="1">
      <c r="A5" s="207">
        <f t="shared" si="9"/>
        <v>1</v>
      </c>
      <c r="B5" s="6" t="s">
        <v>71</v>
      </c>
      <c r="C5" s="88" t="str">
        <f>IF(B5="","",            _xlfn.XLOOKUP(B5, Clients!G:G, Clients!F:F, "Not found")  )</f>
        <v>DLS-00004</v>
      </c>
      <c r="D5" s="31">
        <v>18</v>
      </c>
      <c r="E5" s="213">
        <f t="shared" si="0"/>
        <v>126</v>
      </c>
      <c r="F5" s="92">
        <v>46238</v>
      </c>
      <c r="G5" s="161">
        <f t="shared" ca="1" si="1"/>
        <v>71</v>
      </c>
      <c r="H5" s="14">
        <v>1</v>
      </c>
      <c r="I5" s="15"/>
      <c r="J5" s="15"/>
      <c r="K5" s="15"/>
      <c r="L5" s="15"/>
      <c r="M5" s="16">
        <v>0.5</v>
      </c>
      <c r="N5" s="133">
        <f t="shared" si="10"/>
        <v>126</v>
      </c>
      <c r="O5" s="134">
        <f t="shared" si="11"/>
        <v>0</v>
      </c>
      <c r="P5" s="134">
        <f t="shared" si="12"/>
        <v>0</v>
      </c>
      <c r="Q5" s="134">
        <f t="shared" si="13"/>
        <v>0</v>
      </c>
      <c r="R5" s="134">
        <f t="shared" si="14"/>
        <v>0</v>
      </c>
      <c r="S5" s="135">
        <f t="shared" si="15"/>
        <v>63</v>
      </c>
      <c r="T5" s="136">
        <f t="shared" si="16"/>
        <v>189</v>
      </c>
      <c r="U5" s="137"/>
      <c r="V5" s="137"/>
      <c r="W5" s="137"/>
      <c r="X5" s="137"/>
      <c r="Y5" s="94"/>
      <c r="Z5" s="105">
        <f t="shared" si="8"/>
        <v>63</v>
      </c>
      <c r="AA5"/>
      <c r="AB5" s="112">
        <v>41</v>
      </c>
      <c r="AC5" s="107">
        <v>0.33190099690615332</v>
      </c>
      <c r="AD5" s="108">
        <v>8.4393262289446547E-2</v>
      </c>
      <c r="AE5" s="109">
        <f>+AC5+AD5</f>
        <v>0.41629425919559987</v>
      </c>
      <c r="AF5" s="110">
        <v>0.15520797524922653</v>
      </c>
      <c r="AG5" s="110">
        <v>0.11816775524235132</v>
      </c>
      <c r="AH5" s="110">
        <v>0.11112066002062565</v>
      </c>
      <c r="AI5" s="110">
        <v>0.19920935029219664</v>
      </c>
      <c r="AJ5" s="111">
        <f>SUM(AE5:AI5)</f>
        <v>1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48" s="91" customFormat="1" ht="16.899999999999999" customHeight="1">
      <c r="A6" s="207">
        <f t="shared" si="9"/>
        <v>1</v>
      </c>
      <c r="B6" s="6" t="s">
        <v>72</v>
      </c>
      <c r="C6" s="88" t="str">
        <f>IF(B6="","",            _xlfn.XLOOKUP(B6, Clients!G:G, Clients!F:F, "Not found")  )</f>
        <v>DLS-00005</v>
      </c>
      <c r="D6" s="31">
        <v>10</v>
      </c>
      <c r="E6" s="213">
        <f t="shared" si="0"/>
        <v>70</v>
      </c>
      <c r="F6" s="92">
        <v>46239</v>
      </c>
      <c r="G6" s="161">
        <f t="shared" ca="1" si="1"/>
        <v>70</v>
      </c>
      <c r="H6" s="14">
        <v>0.75</v>
      </c>
      <c r="I6" s="15"/>
      <c r="J6" s="15">
        <v>0.25</v>
      </c>
      <c r="K6" s="15"/>
      <c r="L6" s="15"/>
      <c r="M6" s="16"/>
      <c r="N6" s="133">
        <f t="shared" si="10"/>
        <v>52.5</v>
      </c>
      <c r="O6" s="134">
        <f t="shared" si="11"/>
        <v>0</v>
      </c>
      <c r="P6" s="134">
        <f t="shared" si="12"/>
        <v>17.5</v>
      </c>
      <c r="Q6" s="134">
        <f t="shared" si="13"/>
        <v>0</v>
      </c>
      <c r="R6" s="134">
        <f t="shared" si="14"/>
        <v>0</v>
      </c>
      <c r="S6" s="135">
        <f t="shared" si="15"/>
        <v>0</v>
      </c>
      <c r="T6" s="136">
        <f t="shared" si="16"/>
        <v>70</v>
      </c>
      <c r="U6" s="137"/>
      <c r="V6" s="137"/>
      <c r="W6" s="137"/>
      <c r="X6" s="137"/>
      <c r="Y6" s="94"/>
      <c r="Z6" s="105">
        <f t="shared" si="8"/>
        <v>0</v>
      </c>
      <c r="AA6"/>
      <c r="AB6" s="112">
        <v>42</v>
      </c>
      <c r="AC6" s="107">
        <f>N163</f>
        <v>0.6</v>
      </c>
      <c r="AD6" s="108">
        <f>O163</f>
        <v>0</v>
      </c>
      <c r="AE6" s="109">
        <f>+AC6+AD6</f>
        <v>0.6</v>
      </c>
      <c r="AF6" s="110">
        <f>P163</f>
        <v>4.8148148148148148E-2</v>
      </c>
      <c r="AG6" s="110">
        <f>Q163</f>
        <v>8.3333333333333329E-2</v>
      </c>
      <c r="AH6" s="110">
        <f>R163</f>
        <v>0</v>
      </c>
      <c r="AI6" s="110">
        <f>S163</f>
        <v>0.26851851851851855</v>
      </c>
      <c r="AJ6" s="111">
        <f>SUM(AE6:AI6)</f>
        <v>1</v>
      </c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s="91" customFormat="1" ht="16.899999999999999" customHeight="1">
      <c r="A7" s="207">
        <f t="shared" si="9"/>
        <v>1</v>
      </c>
      <c r="B7" s="6" t="s">
        <v>73</v>
      </c>
      <c r="C7" s="88" t="str">
        <f>IF(B7="","",            _xlfn.XLOOKUP(B7, Clients!G:G, Clients!F:F, "Not found")  )</f>
        <v>DLS-00006</v>
      </c>
      <c r="D7" s="31">
        <v>28</v>
      </c>
      <c r="E7" s="213">
        <f t="shared" si="0"/>
        <v>196</v>
      </c>
      <c r="F7" s="92">
        <v>46240</v>
      </c>
      <c r="G7" s="161">
        <f t="shared" ca="1" si="1"/>
        <v>69</v>
      </c>
      <c r="H7" s="14">
        <v>1</v>
      </c>
      <c r="I7" s="15"/>
      <c r="J7" s="15"/>
      <c r="K7" s="15"/>
      <c r="L7" s="15"/>
      <c r="M7" s="16"/>
      <c r="N7" s="133">
        <f t="shared" si="10"/>
        <v>196</v>
      </c>
      <c r="O7" s="134">
        <f t="shared" si="11"/>
        <v>0</v>
      </c>
      <c r="P7" s="134">
        <f t="shared" si="12"/>
        <v>0</v>
      </c>
      <c r="Q7" s="134">
        <f t="shared" si="13"/>
        <v>0</v>
      </c>
      <c r="R7" s="134">
        <f t="shared" si="14"/>
        <v>0</v>
      </c>
      <c r="S7" s="135">
        <f t="shared" si="15"/>
        <v>0</v>
      </c>
      <c r="T7" s="136">
        <f t="shared" si="16"/>
        <v>196</v>
      </c>
      <c r="U7" s="137"/>
      <c r="V7" s="137"/>
      <c r="W7" s="137"/>
      <c r="X7" s="137"/>
      <c r="Y7" s="94"/>
      <c r="Z7" s="105">
        <f t="shared" si="8"/>
        <v>0</v>
      </c>
      <c r="AA7"/>
      <c r="AB7" s="113" t="s">
        <v>34</v>
      </c>
      <c r="AC7" s="114"/>
      <c r="AD7" s="114"/>
      <c r="AE7" s="114"/>
      <c r="AF7" s="114"/>
      <c r="AG7" s="114"/>
      <c r="AH7" s="114"/>
      <c r="AI7" s="114"/>
      <c r="AJ7" s="112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</row>
    <row r="8" spans="1:48" s="91" customFormat="1" ht="16.899999999999999" customHeight="1">
      <c r="A8" s="207">
        <f t="shared" si="9"/>
        <v>1</v>
      </c>
      <c r="B8" s="6" t="s">
        <v>74</v>
      </c>
      <c r="C8" s="88" t="str">
        <f>IF(B8="","",            _xlfn.XLOOKUP(B8, Clients!G:G, Clients!F:F, "Not found")  )</f>
        <v>DLS-00007</v>
      </c>
      <c r="D8" s="31">
        <v>12</v>
      </c>
      <c r="E8" s="213">
        <f t="shared" si="0"/>
        <v>84</v>
      </c>
      <c r="F8" s="92">
        <v>46241</v>
      </c>
      <c r="G8" s="161">
        <f t="shared" ca="1" si="1"/>
        <v>68</v>
      </c>
      <c r="H8" s="14">
        <v>1</v>
      </c>
      <c r="I8" s="15"/>
      <c r="J8" s="15"/>
      <c r="K8" s="15"/>
      <c r="L8" s="15"/>
      <c r="M8" s="16"/>
      <c r="N8" s="133">
        <f t="shared" si="10"/>
        <v>84</v>
      </c>
      <c r="O8" s="134">
        <f t="shared" si="11"/>
        <v>0</v>
      </c>
      <c r="P8" s="134">
        <f t="shared" si="12"/>
        <v>0</v>
      </c>
      <c r="Q8" s="134">
        <f t="shared" si="13"/>
        <v>0</v>
      </c>
      <c r="R8" s="134">
        <f t="shared" si="14"/>
        <v>0</v>
      </c>
      <c r="S8" s="135">
        <f t="shared" si="15"/>
        <v>0</v>
      </c>
      <c r="T8" s="136">
        <f t="shared" si="16"/>
        <v>84</v>
      </c>
      <c r="U8" s="137"/>
      <c r="V8" s="137"/>
      <c r="W8" s="137"/>
      <c r="X8" s="137"/>
      <c r="Y8" s="94"/>
      <c r="Z8" s="117">
        <f t="shared" si="8"/>
        <v>0</v>
      </c>
      <c r="AA8"/>
      <c r="AB8" s="115"/>
      <c r="AC8" s="116"/>
      <c r="AD8" s="116"/>
      <c r="AE8" s="115"/>
      <c r="AF8" s="115"/>
      <c r="AG8" s="115"/>
      <c r="AH8" s="115"/>
      <c r="AI8" s="115"/>
      <c r="AJ8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1:48" s="91" customFormat="1" ht="16.899999999999999" customHeight="1">
      <c r="A9" s="207">
        <f t="shared" si="9"/>
        <v>1</v>
      </c>
      <c r="B9" s="6" t="s">
        <v>75</v>
      </c>
      <c r="C9" s="88" t="str">
        <f>IF(B9="","",            _xlfn.XLOOKUP(B9, Clients!G:G, Clients!F:F, "Not found")  )</f>
        <v>DLS-00008</v>
      </c>
      <c r="D9" s="31">
        <v>14</v>
      </c>
      <c r="E9" s="213">
        <f t="shared" si="0"/>
        <v>98</v>
      </c>
      <c r="F9" s="92">
        <v>46242</v>
      </c>
      <c r="G9" s="161">
        <f t="shared" ca="1" si="1"/>
        <v>67</v>
      </c>
      <c r="H9" s="14">
        <v>0.75</v>
      </c>
      <c r="I9" s="15"/>
      <c r="J9" s="15"/>
      <c r="K9" s="15"/>
      <c r="L9" s="15"/>
      <c r="M9" s="16">
        <v>0.25</v>
      </c>
      <c r="N9" s="133">
        <f t="shared" si="10"/>
        <v>73.5</v>
      </c>
      <c r="O9" s="134">
        <f t="shared" si="11"/>
        <v>0</v>
      </c>
      <c r="P9" s="134">
        <f t="shared" si="12"/>
        <v>0</v>
      </c>
      <c r="Q9" s="134">
        <f t="shared" si="13"/>
        <v>0</v>
      </c>
      <c r="R9" s="134">
        <f t="shared" si="14"/>
        <v>0</v>
      </c>
      <c r="S9" s="135">
        <f t="shared" si="15"/>
        <v>24.5</v>
      </c>
      <c r="T9" s="136">
        <f t="shared" si="16"/>
        <v>98</v>
      </c>
      <c r="U9" s="137"/>
      <c r="V9" s="137"/>
      <c r="W9" s="137"/>
      <c r="X9" s="137"/>
      <c r="Y9" s="94"/>
      <c r="Z9" s="105">
        <f t="shared" si="8"/>
        <v>0</v>
      </c>
      <c r="AA9"/>
      <c r="AB9" s="115"/>
      <c r="AC9" s="116"/>
      <c r="AD9" s="116"/>
      <c r="AE9" s="115"/>
      <c r="AF9" s="115"/>
      <c r="AG9" s="115"/>
      <c r="AH9" s="115"/>
      <c r="AI9" s="115"/>
      <c r="AJ9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1:48" s="91" customFormat="1" ht="16.899999999999999" customHeight="1">
      <c r="A10" s="207">
        <f t="shared" si="9"/>
        <v>1</v>
      </c>
      <c r="B10" s="6" t="s">
        <v>76</v>
      </c>
      <c r="C10" s="88" t="str">
        <f>IF(B10="","",            _xlfn.XLOOKUP(B10, Clients!G:G, Clients!F:F, "Not found")  )</f>
        <v>DLS-00009</v>
      </c>
      <c r="D10" s="31">
        <v>14</v>
      </c>
      <c r="E10" s="213">
        <f t="shared" si="0"/>
        <v>98</v>
      </c>
      <c r="F10" s="92">
        <v>46243</v>
      </c>
      <c r="G10" s="161">
        <f t="shared" ca="1" si="1"/>
        <v>66</v>
      </c>
      <c r="H10" s="14">
        <v>0.5</v>
      </c>
      <c r="I10" s="15"/>
      <c r="J10" s="15"/>
      <c r="K10" s="15"/>
      <c r="L10" s="15"/>
      <c r="M10" s="16">
        <v>0.5</v>
      </c>
      <c r="N10" s="133">
        <f t="shared" si="10"/>
        <v>49</v>
      </c>
      <c r="O10" s="134">
        <f t="shared" si="11"/>
        <v>0</v>
      </c>
      <c r="P10" s="134">
        <f t="shared" si="12"/>
        <v>0</v>
      </c>
      <c r="Q10" s="134">
        <f t="shared" si="13"/>
        <v>0</v>
      </c>
      <c r="R10" s="134">
        <f t="shared" si="14"/>
        <v>0</v>
      </c>
      <c r="S10" s="135">
        <f t="shared" si="15"/>
        <v>49</v>
      </c>
      <c r="T10" s="136">
        <f t="shared" si="16"/>
        <v>98</v>
      </c>
      <c r="U10" s="137"/>
      <c r="V10" s="137"/>
      <c r="W10" s="137"/>
      <c r="X10" s="137"/>
      <c r="Y10" s="94"/>
      <c r="Z10" s="105">
        <f t="shared" si="8"/>
        <v>0</v>
      </c>
      <c r="AA10"/>
      <c r="AB10" s="115"/>
      <c r="AC10" s="116"/>
      <c r="AD10" s="116"/>
      <c r="AE10" s="115"/>
      <c r="AF10" s="115"/>
      <c r="AG10" s="115"/>
      <c r="AH10" s="115"/>
      <c r="AI10" s="115"/>
      <c r="AJ1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1:48" s="91" customFormat="1" ht="16.899999999999999" customHeight="1">
      <c r="A11" s="207">
        <f t="shared" si="9"/>
        <v>1</v>
      </c>
      <c r="B11" s="6" t="s">
        <v>78</v>
      </c>
      <c r="C11" s="88" t="str">
        <f>IF(B11="","",            _xlfn.XLOOKUP(B11, Clients!G:G, Clients!F:F, "Not found")  )</f>
        <v>DLS-00010</v>
      </c>
      <c r="D11" s="31">
        <v>18</v>
      </c>
      <c r="E11" s="213">
        <f t="shared" si="0"/>
        <v>126</v>
      </c>
      <c r="F11" s="92">
        <v>46244</v>
      </c>
      <c r="G11" s="161">
        <f t="shared" ca="1" si="1"/>
        <v>65</v>
      </c>
      <c r="H11" s="14">
        <v>1</v>
      </c>
      <c r="I11" s="15"/>
      <c r="J11" s="15"/>
      <c r="K11" s="15"/>
      <c r="L11" s="15"/>
      <c r="M11" s="16"/>
      <c r="N11" s="133">
        <f t="shared" si="10"/>
        <v>126</v>
      </c>
      <c r="O11" s="134">
        <f t="shared" si="11"/>
        <v>0</v>
      </c>
      <c r="P11" s="134">
        <f t="shared" si="12"/>
        <v>0</v>
      </c>
      <c r="Q11" s="134">
        <f t="shared" si="13"/>
        <v>0</v>
      </c>
      <c r="R11" s="134">
        <f t="shared" si="14"/>
        <v>0</v>
      </c>
      <c r="S11" s="135">
        <f t="shared" si="15"/>
        <v>0</v>
      </c>
      <c r="T11" s="136">
        <f t="shared" si="16"/>
        <v>126</v>
      </c>
      <c r="U11" s="137"/>
      <c r="V11" s="137"/>
      <c r="W11" s="137"/>
      <c r="X11" s="137"/>
      <c r="Y11" s="94"/>
      <c r="Z11" s="105">
        <f t="shared" si="8"/>
        <v>0</v>
      </c>
      <c r="AA11"/>
      <c r="AB11" s="115"/>
      <c r="AC11" s="116"/>
      <c r="AD11" s="116"/>
      <c r="AE11" s="115"/>
      <c r="AF11" s="115"/>
      <c r="AG11" s="115"/>
      <c r="AH11" s="115"/>
      <c r="AI11" s="115"/>
      <c r="AJ11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1:48" s="91" customFormat="1" ht="16.899999999999999" customHeight="1">
      <c r="A12" s="207">
        <f t="shared" si="9"/>
        <v>1</v>
      </c>
      <c r="B12" s="6" t="s">
        <v>79</v>
      </c>
      <c r="C12" s="88" t="str">
        <f>IF(B12="","",            _xlfn.XLOOKUP(B12, Clients!G:G, Clients!F:F, "Not found")  )</f>
        <v>DLS-00011</v>
      </c>
      <c r="D12" s="31">
        <v>8</v>
      </c>
      <c r="E12" s="213">
        <f t="shared" si="0"/>
        <v>56</v>
      </c>
      <c r="F12" s="92">
        <v>46245</v>
      </c>
      <c r="G12" s="161">
        <f t="shared" ca="1" si="1"/>
        <v>64</v>
      </c>
      <c r="H12" s="14">
        <v>0.5</v>
      </c>
      <c r="I12" s="15"/>
      <c r="J12" s="15"/>
      <c r="K12" s="15">
        <v>0.25</v>
      </c>
      <c r="L12" s="15"/>
      <c r="M12" s="16">
        <v>0.25</v>
      </c>
      <c r="N12" s="133">
        <f t="shared" si="10"/>
        <v>28</v>
      </c>
      <c r="O12" s="134">
        <f t="shared" si="11"/>
        <v>0</v>
      </c>
      <c r="P12" s="134">
        <f t="shared" si="12"/>
        <v>0</v>
      </c>
      <c r="Q12" s="134">
        <f t="shared" si="13"/>
        <v>14</v>
      </c>
      <c r="R12" s="134">
        <f t="shared" si="14"/>
        <v>0</v>
      </c>
      <c r="S12" s="135">
        <f t="shared" si="15"/>
        <v>14</v>
      </c>
      <c r="T12" s="136">
        <f t="shared" si="16"/>
        <v>56</v>
      </c>
      <c r="U12" s="137"/>
      <c r="V12" s="137"/>
      <c r="W12" s="137"/>
      <c r="X12" s="137"/>
      <c r="Y12" s="94"/>
      <c r="Z12" s="105">
        <f t="shared" si="8"/>
        <v>0</v>
      </c>
      <c r="AA12"/>
      <c r="AB12" s="115"/>
      <c r="AC12" s="116"/>
      <c r="AD12" s="116"/>
      <c r="AE12" s="115"/>
      <c r="AF12" s="115"/>
      <c r="AG12" s="115"/>
      <c r="AH12" s="115"/>
      <c r="AI12" s="115"/>
      <c r="AJ12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1:48" s="91" customFormat="1" ht="16.899999999999999" customHeight="1">
      <c r="A13" s="207">
        <f t="shared" si="9"/>
        <v>1</v>
      </c>
      <c r="B13" s="6" t="s">
        <v>80</v>
      </c>
      <c r="C13" s="88" t="str">
        <f>IF(B13="","",            _xlfn.XLOOKUP(B13, Clients!G:G, Clients!F:F, "Not found")  )</f>
        <v>DLS-00012</v>
      </c>
      <c r="D13" s="31">
        <v>20</v>
      </c>
      <c r="E13" s="213">
        <f t="shared" si="0"/>
        <v>140</v>
      </c>
      <c r="F13" s="92">
        <v>46246</v>
      </c>
      <c r="G13" s="161">
        <f t="shared" ca="1" si="1"/>
        <v>63</v>
      </c>
      <c r="H13" s="14">
        <v>0.5</v>
      </c>
      <c r="I13" s="15"/>
      <c r="J13" s="15">
        <v>0.25</v>
      </c>
      <c r="K13" s="15"/>
      <c r="L13" s="15"/>
      <c r="M13" s="16"/>
      <c r="N13" s="133">
        <f t="shared" si="10"/>
        <v>70</v>
      </c>
      <c r="O13" s="134">
        <f t="shared" si="11"/>
        <v>0</v>
      </c>
      <c r="P13" s="134">
        <f t="shared" si="12"/>
        <v>35</v>
      </c>
      <c r="Q13" s="134">
        <f t="shared" si="13"/>
        <v>0</v>
      </c>
      <c r="R13" s="134">
        <f t="shared" si="14"/>
        <v>0</v>
      </c>
      <c r="S13" s="135">
        <f t="shared" si="15"/>
        <v>0</v>
      </c>
      <c r="T13" s="136">
        <f t="shared" si="16"/>
        <v>105</v>
      </c>
      <c r="U13" s="137"/>
      <c r="V13" s="137"/>
      <c r="W13" s="137"/>
      <c r="X13" s="137"/>
      <c r="Y13" s="94"/>
      <c r="Z13" s="105">
        <f t="shared" si="8"/>
        <v>-35</v>
      </c>
      <c r="AA13"/>
      <c r="AB13" s="115"/>
      <c r="AC13" s="116"/>
      <c r="AD13" s="116"/>
      <c r="AE13" s="115"/>
      <c r="AF13" s="115"/>
      <c r="AG13" s="115"/>
      <c r="AH13" s="115"/>
      <c r="AI13" s="115"/>
      <c r="AJ13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1:48" s="91" customFormat="1" ht="16.899999999999999" customHeight="1">
      <c r="A14" s="207">
        <f t="shared" si="9"/>
        <v>1</v>
      </c>
      <c r="B14" s="6" t="s">
        <v>82</v>
      </c>
      <c r="C14" s="88" t="str">
        <f>IF(B14="","",            _xlfn.XLOOKUP(B14, Clients!G:G, Clients!F:F, "Not found")  )</f>
        <v>DLS-00013</v>
      </c>
      <c r="D14" s="31">
        <v>22</v>
      </c>
      <c r="E14" s="213">
        <f t="shared" si="0"/>
        <v>154</v>
      </c>
      <c r="F14" s="92">
        <v>46247</v>
      </c>
      <c r="G14" s="161">
        <f t="shared" ca="1" si="1"/>
        <v>62</v>
      </c>
      <c r="H14" s="14">
        <v>1</v>
      </c>
      <c r="I14" s="15"/>
      <c r="J14" s="15"/>
      <c r="K14" s="15"/>
      <c r="L14" s="15"/>
      <c r="M14" s="16"/>
      <c r="N14" s="133">
        <f t="shared" si="10"/>
        <v>154</v>
      </c>
      <c r="O14" s="134">
        <f t="shared" si="11"/>
        <v>0</v>
      </c>
      <c r="P14" s="134">
        <f t="shared" si="12"/>
        <v>0</v>
      </c>
      <c r="Q14" s="134">
        <f t="shared" si="13"/>
        <v>0</v>
      </c>
      <c r="R14" s="134">
        <f t="shared" si="14"/>
        <v>0</v>
      </c>
      <c r="S14" s="135">
        <f t="shared" si="15"/>
        <v>0</v>
      </c>
      <c r="T14" s="136">
        <f t="shared" si="16"/>
        <v>154</v>
      </c>
      <c r="U14" s="137"/>
      <c r="V14" s="137"/>
      <c r="W14" s="137"/>
      <c r="X14" s="137"/>
      <c r="Y14" s="94"/>
      <c r="Z14" s="117">
        <f t="shared" si="8"/>
        <v>0</v>
      </c>
      <c r="AA14"/>
      <c r="AB14" s="115"/>
      <c r="AC14" s="116"/>
      <c r="AD14" s="116"/>
      <c r="AE14" s="115"/>
      <c r="AF14" s="115"/>
      <c r="AG14" s="115"/>
      <c r="AH14" s="115"/>
      <c r="AI14" s="115"/>
      <c r="AJ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1:48" s="91" customFormat="1" ht="16.899999999999999" customHeight="1">
      <c r="A15" s="207">
        <f t="shared" si="9"/>
        <v>1</v>
      </c>
      <c r="B15" s="6" t="s">
        <v>83</v>
      </c>
      <c r="C15" s="88" t="str">
        <f>IF(B15="","",            _xlfn.XLOOKUP(B15, Clients!G:G, Clients!F:F, "Not found")  )</f>
        <v>DLS-00014</v>
      </c>
      <c r="D15" s="31">
        <v>12</v>
      </c>
      <c r="E15" s="213">
        <f t="shared" si="0"/>
        <v>84</v>
      </c>
      <c r="F15" s="92">
        <v>46248</v>
      </c>
      <c r="G15" s="161">
        <f t="shared" ca="1" si="1"/>
        <v>61</v>
      </c>
      <c r="H15" s="14">
        <v>1</v>
      </c>
      <c r="I15" s="15"/>
      <c r="J15" s="15"/>
      <c r="K15" s="15"/>
      <c r="L15" s="15"/>
      <c r="M15" s="16"/>
      <c r="N15" s="133">
        <f t="shared" si="10"/>
        <v>84</v>
      </c>
      <c r="O15" s="134">
        <f t="shared" si="11"/>
        <v>0</v>
      </c>
      <c r="P15" s="134">
        <f t="shared" si="12"/>
        <v>0</v>
      </c>
      <c r="Q15" s="134">
        <f t="shared" si="13"/>
        <v>0</v>
      </c>
      <c r="R15" s="134">
        <f t="shared" si="14"/>
        <v>0</v>
      </c>
      <c r="S15" s="135">
        <f t="shared" si="15"/>
        <v>0</v>
      </c>
      <c r="T15" s="136">
        <f t="shared" si="16"/>
        <v>84</v>
      </c>
      <c r="U15" s="137"/>
      <c r="V15" s="137"/>
      <c r="W15" s="137"/>
      <c r="X15" s="137"/>
      <c r="Y15" s="94"/>
      <c r="Z15" s="105">
        <f t="shared" si="8"/>
        <v>0</v>
      </c>
      <c r="AA15"/>
      <c r="AB15" s="115"/>
      <c r="AC15" s="116"/>
      <c r="AD15" s="116"/>
      <c r="AE15" s="115"/>
      <c r="AF15" s="115"/>
      <c r="AG15" s="115"/>
      <c r="AH15" s="115"/>
      <c r="AI15" s="115"/>
      <c r="AJ15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1:48" s="91" customFormat="1" ht="16.899999999999999" customHeight="1">
      <c r="A16" s="207">
        <f t="shared" si="9"/>
        <v>1</v>
      </c>
      <c r="B16" s="6" t="s">
        <v>85</v>
      </c>
      <c r="C16" s="88" t="str">
        <f>IF(B16="","",            _xlfn.XLOOKUP(B16, Clients!G:G, Clients!F:F, "Not found")  )</f>
        <v>DLS-00015</v>
      </c>
      <c r="D16" s="31">
        <v>14</v>
      </c>
      <c r="E16" s="213">
        <f t="shared" si="0"/>
        <v>98</v>
      </c>
      <c r="F16" s="92">
        <v>46249</v>
      </c>
      <c r="G16" s="161">
        <f t="shared" ca="1" si="1"/>
        <v>60</v>
      </c>
      <c r="H16" s="14">
        <v>0.5</v>
      </c>
      <c r="I16" s="15"/>
      <c r="J16" s="15"/>
      <c r="K16" s="15"/>
      <c r="L16" s="15"/>
      <c r="M16" s="16">
        <v>0.5</v>
      </c>
      <c r="N16" s="133">
        <f t="shared" si="10"/>
        <v>49</v>
      </c>
      <c r="O16" s="134">
        <f t="shared" si="11"/>
        <v>0</v>
      </c>
      <c r="P16" s="134">
        <f t="shared" si="12"/>
        <v>0</v>
      </c>
      <c r="Q16" s="134">
        <f t="shared" si="13"/>
        <v>0</v>
      </c>
      <c r="R16" s="134">
        <f t="shared" si="14"/>
        <v>0</v>
      </c>
      <c r="S16" s="135">
        <f t="shared" si="15"/>
        <v>49</v>
      </c>
      <c r="T16" s="136">
        <f t="shared" si="16"/>
        <v>98</v>
      </c>
      <c r="U16" s="137"/>
      <c r="V16" s="137"/>
      <c r="W16" s="137"/>
      <c r="X16" s="137"/>
      <c r="Y16" s="94"/>
      <c r="Z16" s="105">
        <f t="shared" si="8"/>
        <v>0</v>
      </c>
      <c r="AA16"/>
      <c r="AB16" s="115"/>
      <c r="AC16" s="116"/>
      <c r="AD16" s="116"/>
      <c r="AE16" s="115"/>
      <c r="AF16" s="115"/>
      <c r="AG16" s="115"/>
      <c r="AH16" s="115"/>
      <c r="AI16" s="115"/>
      <c r="AJ16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1:48" s="91" customFormat="1" ht="16.899999999999999" customHeight="1">
      <c r="A17" s="207">
        <f t="shared" si="9"/>
        <v>1</v>
      </c>
      <c r="B17" s="6" t="s">
        <v>86</v>
      </c>
      <c r="C17" s="88" t="str">
        <f>IF(B17="","",            _xlfn.XLOOKUP(B17, Clients!G:G, Clients!F:F, "Not found")  )</f>
        <v>DLS-00016</v>
      </c>
      <c r="D17" s="31">
        <v>14</v>
      </c>
      <c r="E17" s="213">
        <f t="shared" si="0"/>
        <v>98</v>
      </c>
      <c r="F17" s="92">
        <v>46250</v>
      </c>
      <c r="G17" s="161">
        <f t="shared" ca="1" si="1"/>
        <v>59</v>
      </c>
      <c r="H17" s="14">
        <v>0.75</v>
      </c>
      <c r="I17" s="15"/>
      <c r="J17" s="15">
        <v>0.25</v>
      </c>
      <c r="K17" s="15"/>
      <c r="L17" s="15"/>
      <c r="M17" s="16"/>
      <c r="N17" s="133">
        <f t="shared" si="10"/>
        <v>73.5</v>
      </c>
      <c r="O17" s="134">
        <f t="shared" si="11"/>
        <v>0</v>
      </c>
      <c r="P17" s="134">
        <f t="shared" si="12"/>
        <v>24.5</v>
      </c>
      <c r="Q17" s="134">
        <f t="shared" si="13"/>
        <v>0</v>
      </c>
      <c r="R17" s="134">
        <f t="shared" si="14"/>
        <v>0</v>
      </c>
      <c r="S17" s="135">
        <f t="shared" si="15"/>
        <v>0</v>
      </c>
      <c r="T17" s="136">
        <f t="shared" si="16"/>
        <v>98</v>
      </c>
      <c r="U17" s="137"/>
      <c r="V17" s="137"/>
      <c r="W17" s="137"/>
      <c r="X17" s="137"/>
      <c r="Y17" s="94"/>
      <c r="Z17" s="105">
        <f t="shared" si="8"/>
        <v>0</v>
      </c>
      <c r="AA17"/>
      <c r="AB17" s="115"/>
      <c r="AC17" s="116"/>
      <c r="AD17" s="116"/>
      <c r="AE17" s="115"/>
      <c r="AF17" s="115"/>
      <c r="AG17" s="115"/>
      <c r="AH17" s="115"/>
      <c r="AI17" s="115"/>
      <c r="AJ17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1:48" s="91" customFormat="1" ht="16.899999999999999" customHeight="1">
      <c r="A18" s="207">
        <f t="shared" si="9"/>
        <v>1</v>
      </c>
      <c r="B18" s="6" t="s">
        <v>88</v>
      </c>
      <c r="C18" s="88" t="str">
        <f>IF(B18="","",            _xlfn.XLOOKUP(B18, Clients!G:G, Clients!F:F, "Not found")  )</f>
        <v>DLS-00017</v>
      </c>
      <c r="D18" s="31">
        <v>6</v>
      </c>
      <c r="E18" s="213">
        <f t="shared" si="0"/>
        <v>42</v>
      </c>
      <c r="F18" s="92">
        <v>46251</v>
      </c>
      <c r="G18" s="161">
        <f t="shared" ca="1" si="1"/>
        <v>58</v>
      </c>
      <c r="H18" s="14">
        <v>0.5</v>
      </c>
      <c r="I18" s="15"/>
      <c r="J18" s="15"/>
      <c r="K18" s="15"/>
      <c r="L18" s="15"/>
      <c r="M18" s="16">
        <v>0.5</v>
      </c>
      <c r="N18" s="133">
        <f t="shared" si="10"/>
        <v>21</v>
      </c>
      <c r="O18" s="134">
        <f t="shared" si="11"/>
        <v>0</v>
      </c>
      <c r="P18" s="134">
        <f t="shared" si="12"/>
        <v>0</v>
      </c>
      <c r="Q18" s="134">
        <f t="shared" si="13"/>
        <v>0</v>
      </c>
      <c r="R18" s="134">
        <f t="shared" si="14"/>
        <v>0</v>
      </c>
      <c r="S18" s="135">
        <f t="shared" si="15"/>
        <v>21</v>
      </c>
      <c r="T18" s="136">
        <f t="shared" si="16"/>
        <v>42</v>
      </c>
      <c r="U18" s="137"/>
      <c r="V18" s="137"/>
      <c r="W18" s="137"/>
      <c r="X18" s="137"/>
      <c r="Y18" s="94"/>
      <c r="Z18" s="105">
        <f t="shared" si="8"/>
        <v>0</v>
      </c>
      <c r="AA18"/>
      <c r="AB18" s="115"/>
      <c r="AC18" s="116"/>
      <c r="AD18" s="116"/>
      <c r="AE18" s="115"/>
      <c r="AF18" s="115"/>
      <c r="AG18" s="115"/>
      <c r="AH18" s="115"/>
      <c r="AI18" s="115"/>
      <c r="AJ18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1:48" s="91" customFormat="1" ht="16.899999999999999" customHeight="1">
      <c r="A19" s="207">
        <f t="shared" si="9"/>
        <v>1</v>
      </c>
      <c r="B19" s="6" t="s">
        <v>89</v>
      </c>
      <c r="C19" s="88" t="str">
        <f>IF(B19="","",            _xlfn.XLOOKUP(B19, Clients!G:G, Clients!F:F, "Not found")  )</f>
        <v>DLS-00018</v>
      </c>
      <c r="D19" s="31">
        <v>8</v>
      </c>
      <c r="E19" s="213">
        <f t="shared" si="0"/>
        <v>56</v>
      </c>
      <c r="F19" s="92">
        <v>46252</v>
      </c>
      <c r="G19" s="161">
        <f t="shared" ca="1" si="1"/>
        <v>57</v>
      </c>
      <c r="H19" s="14">
        <v>0.5</v>
      </c>
      <c r="I19" s="15"/>
      <c r="J19" s="15"/>
      <c r="K19" s="15"/>
      <c r="L19" s="15"/>
      <c r="M19" s="16">
        <v>0.5</v>
      </c>
      <c r="N19" s="133">
        <f t="shared" si="10"/>
        <v>28</v>
      </c>
      <c r="O19" s="134">
        <f t="shared" si="11"/>
        <v>0</v>
      </c>
      <c r="P19" s="134">
        <f t="shared" si="12"/>
        <v>0</v>
      </c>
      <c r="Q19" s="134">
        <f t="shared" si="13"/>
        <v>0</v>
      </c>
      <c r="R19" s="134">
        <f t="shared" si="14"/>
        <v>0</v>
      </c>
      <c r="S19" s="135">
        <f t="shared" si="15"/>
        <v>28</v>
      </c>
      <c r="T19" s="136">
        <f t="shared" si="16"/>
        <v>56</v>
      </c>
      <c r="U19" s="137"/>
      <c r="V19" s="137"/>
      <c r="W19" s="137"/>
      <c r="X19" s="137"/>
      <c r="Y19" s="94"/>
      <c r="Z19" s="105">
        <f t="shared" si="8"/>
        <v>0</v>
      </c>
      <c r="AA19"/>
      <c r="AB19" s="115"/>
      <c r="AC19" s="116"/>
      <c r="AD19" s="116"/>
      <c r="AE19" s="115"/>
      <c r="AF19" s="115"/>
      <c r="AG19" s="115"/>
      <c r="AH19" s="115"/>
      <c r="AI19" s="115"/>
      <c r="AJ19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s="91" customFormat="1" ht="16.899999999999999" customHeight="1">
      <c r="A20" s="207">
        <f t="shared" si="9"/>
        <v>1</v>
      </c>
      <c r="B20" s="6" t="s">
        <v>90</v>
      </c>
      <c r="C20" s="88" t="str">
        <f>IF(B20="","",            _xlfn.XLOOKUP(B20, Clients!G:G, Clients!F:F, "Not found")  )</f>
        <v>DLS-00019</v>
      </c>
      <c r="D20" s="31">
        <v>26</v>
      </c>
      <c r="E20" s="213">
        <f t="shared" si="0"/>
        <v>182</v>
      </c>
      <c r="F20" s="92">
        <v>46253</v>
      </c>
      <c r="G20" s="161">
        <f t="shared" ca="1" si="1"/>
        <v>56</v>
      </c>
      <c r="H20" s="14">
        <v>0.5</v>
      </c>
      <c r="I20" s="15"/>
      <c r="J20" s="15"/>
      <c r="K20" s="15"/>
      <c r="L20" s="15"/>
      <c r="M20" s="16">
        <v>0.5</v>
      </c>
      <c r="N20" s="133">
        <f t="shared" si="10"/>
        <v>91</v>
      </c>
      <c r="O20" s="134">
        <f t="shared" si="11"/>
        <v>0</v>
      </c>
      <c r="P20" s="134">
        <f t="shared" si="12"/>
        <v>0</v>
      </c>
      <c r="Q20" s="134">
        <f t="shared" si="13"/>
        <v>0</v>
      </c>
      <c r="R20" s="134">
        <f t="shared" si="14"/>
        <v>0</v>
      </c>
      <c r="S20" s="135">
        <f t="shared" si="15"/>
        <v>91</v>
      </c>
      <c r="T20" s="136">
        <f t="shared" si="16"/>
        <v>182</v>
      </c>
      <c r="U20" s="137"/>
      <c r="V20" s="137"/>
      <c r="W20" s="137"/>
      <c r="X20" s="137"/>
      <c r="Y20" s="94"/>
      <c r="Z20" s="105">
        <f t="shared" si="8"/>
        <v>0</v>
      </c>
      <c r="AA20"/>
      <c r="AB20" s="115"/>
      <c r="AC20" s="116"/>
      <c r="AD20" s="116"/>
      <c r="AE20" s="115"/>
      <c r="AF20" s="115"/>
      <c r="AG20" s="115"/>
      <c r="AH20" s="115"/>
      <c r="AI20" s="115"/>
      <c r="AJ2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6.899999999999999" customHeight="1">
      <c r="A21" s="207">
        <f t="shared" si="9"/>
        <v>1</v>
      </c>
      <c r="B21" s="6" t="s">
        <v>91</v>
      </c>
      <c r="C21" s="88" t="str">
        <f>IF(B21="","",            _xlfn.XLOOKUP(B21, Clients!G:G, Clients!F:F, "Not found")  )</f>
        <v>DLS-00020</v>
      </c>
      <c r="D21" s="31">
        <v>8</v>
      </c>
      <c r="E21" s="213">
        <f t="shared" si="0"/>
        <v>56</v>
      </c>
      <c r="F21" s="92">
        <v>46254</v>
      </c>
      <c r="G21" s="161">
        <f t="shared" ca="1" si="1"/>
        <v>55</v>
      </c>
      <c r="H21" s="33"/>
      <c r="I21" s="34"/>
      <c r="J21" s="34"/>
      <c r="K21" s="34">
        <v>0.5</v>
      </c>
      <c r="L21" s="34"/>
      <c r="M21" s="35">
        <v>0.5</v>
      </c>
      <c r="N21" s="133">
        <f t="shared" si="10"/>
        <v>0</v>
      </c>
      <c r="O21" s="134">
        <f t="shared" si="11"/>
        <v>0</v>
      </c>
      <c r="P21" s="134">
        <f t="shared" si="12"/>
        <v>0</v>
      </c>
      <c r="Q21" s="134">
        <f t="shared" si="13"/>
        <v>28</v>
      </c>
      <c r="R21" s="134">
        <f t="shared" si="14"/>
        <v>0</v>
      </c>
      <c r="S21" s="135">
        <f t="shared" si="15"/>
        <v>28</v>
      </c>
      <c r="T21" s="136">
        <f t="shared" si="16"/>
        <v>56</v>
      </c>
      <c r="U21" s="136"/>
      <c r="V21" s="136"/>
      <c r="W21" s="136"/>
      <c r="X21" s="136"/>
      <c r="Y21" s="93"/>
      <c r="Z21" s="105">
        <f t="shared" si="8"/>
        <v>0</v>
      </c>
      <c r="AA21" s="30"/>
      <c r="AB21" s="115"/>
      <c r="AC21" s="116"/>
      <c r="AD21" s="116"/>
      <c r="AE21" s="115"/>
      <c r="AF21" s="115"/>
      <c r="AG21" s="115"/>
      <c r="AH21" s="115"/>
      <c r="AI21" s="115"/>
    </row>
    <row r="22" spans="1:48" ht="16.899999999999999" customHeight="1">
      <c r="A22" s="207">
        <f t="shared" si="9"/>
        <v>1</v>
      </c>
      <c r="B22" s="6" t="s">
        <v>93</v>
      </c>
      <c r="C22" s="88" t="str">
        <f>IF(B22="","",            _xlfn.XLOOKUP(B22, Clients!G:G, Clients!F:F, "Not found")  )</f>
        <v>DLS-00021</v>
      </c>
      <c r="D22" s="31">
        <v>20</v>
      </c>
      <c r="E22" s="213">
        <f t="shared" si="0"/>
        <v>140</v>
      </c>
      <c r="F22" s="92">
        <v>46255</v>
      </c>
      <c r="G22" s="161">
        <f t="shared" ca="1" si="1"/>
        <v>54</v>
      </c>
      <c r="H22" s="36">
        <v>0.25</v>
      </c>
      <c r="I22" s="37"/>
      <c r="J22" s="37"/>
      <c r="K22" s="37">
        <v>0.25</v>
      </c>
      <c r="L22" s="37"/>
      <c r="M22" s="38">
        <v>0.5</v>
      </c>
      <c r="N22" s="133">
        <f t="shared" si="10"/>
        <v>35</v>
      </c>
      <c r="O22" s="134">
        <f t="shared" si="11"/>
        <v>0</v>
      </c>
      <c r="P22" s="134">
        <f t="shared" si="12"/>
        <v>0</v>
      </c>
      <c r="Q22" s="134">
        <f t="shared" si="13"/>
        <v>35</v>
      </c>
      <c r="R22" s="134">
        <f t="shared" si="14"/>
        <v>0</v>
      </c>
      <c r="S22" s="135">
        <f t="shared" si="15"/>
        <v>70</v>
      </c>
      <c r="T22" s="136">
        <f t="shared" si="16"/>
        <v>140</v>
      </c>
      <c r="U22" s="137"/>
      <c r="V22" s="137"/>
      <c r="W22" s="137"/>
      <c r="X22" s="137"/>
      <c r="Y22" s="94"/>
      <c r="Z22" s="105">
        <f t="shared" si="8"/>
        <v>0</v>
      </c>
    </row>
    <row r="23" spans="1:48" ht="16.899999999999999" customHeight="1">
      <c r="A23" s="207">
        <f t="shared" si="9"/>
        <v>1</v>
      </c>
      <c r="B23" s="6" t="s">
        <v>94</v>
      </c>
      <c r="C23" s="88" t="str">
        <f>IF(B23="","",            _xlfn.XLOOKUP(B23, Clients!G:G, Clients!F:F, "Not found")  )</f>
        <v>DLS-00022</v>
      </c>
      <c r="D23" s="31">
        <v>22</v>
      </c>
      <c r="E23" s="213">
        <f t="shared" si="0"/>
        <v>154</v>
      </c>
      <c r="F23" s="92">
        <v>46256</v>
      </c>
      <c r="G23" s="161">
        <f t="shared" ca="1" si="1"/>
        <v>53</v>
      </c>
      <c r="H23" s="36">
        <v>0.5</v>
      </c>
      <c r="I23" s="37"/>
      <c r="J23" s="37"/>
      <c r="K23" s="37">
        <v>0.25</v>
      </c>
      <c r="L23" s="37"/>
      <c r="M23" s="38">
        <v>0.25</v>
      </c>
      <c r="N23" s="133">
        <f t="shared" si="10"/>
        <v>77</v>
      </c>
      <c r="O23" s="134">
        <f t="shared" si="11"/>
        <v>0</v>
      </c>
      <c r="P23" s="134">
        <f t="shared" si="12"/>
        <v>0</v>
      </c>
      <c r="Q23" s="134">
        <f t="shared" si="13"/>
        <v>38.5</v>
      </c>
      <c r="R23" s="134">
        <f t="shared" si="14"/>
        <v>0</v>
      </c>
      <c r="S23" s="135">
        <f t="shared" si="15"/>
        <v>38.5</v>
      </c>
      <c r="T23" s="136">
        <f t="shared" si="16"/>
        <v>154</v>
      </c>
      <c r="U23" s="137"/>
      <c r="V23" s="137"/>
      <c r="W23" s="137"/>
      <c r="X23" s="137"/>
      <c r="Y23" s="94"/>
      <c r="Z23" s="105">
        <f t="shared" si="8"/>
        <v>0</v>
      </c>
    </row>
    <row r="24" spans="1:48" ht="16.899999999999999" customHeight="1">
      <c r="A24" s="207">
        <f t="shared" si="9"/>
        <v>1</v>
      </c>
      <c r="B24" s="6" t="s">
        <v>95</v>
      </c>
      <c r="C24" s="88" t="str">
        <f>IF(B24="","",            _xlfn.XLOOKUP(B24, Clients!G:G, Clients!F:F, "Not found")  )</f>
        <v>DLS-00023</v>
      </c>
      <c r="D24" s="31">
        <v>22</v>
      </c>
      <c r="E24" s="213">
        <f t="shared" si="0"/>
        <v>154</v>
      </c>
      <c r="F24" s="92">
        <v>46257</v>
      </c>
      <c r="G24" s="161">
        <f t="shared" ca="1" si="1"/>
        <v>52</v>
      </c>
      <c r="H24" s="36">
        <v>0.5</v>
      </c>
      <c r="I24" s="37"/>
      <c r="J24" s="37">
        <v>0.25</v>
      </c>
      <c r="K24" s="37"/>
      <c r="L24" s="37"/>
      <c r="M24" s="38">
        <v>0.25</v>
      </c>
      <c r="N24" s="133">
        <f t="shared" si="10"/>
        <v>77</v>
      </c>
      <c r="O24" s="134">
        <f t="shared" si="11"/>
        <v>0</v>
      </c>
      <c r="P24" s="134">
        <f t="shared" si="12"/>
        <v>38.5</v>
      </c>
      <c r="Q24" s="134">
        <f t="shared" si="13"/>
        <v>0</v>
      </c>
      <c r="R24" s="134">
        <f t="shared" si="14"/>
        <v>0</v>
      </c>
      <c r="S24" s="135">
        <f t="shared" si="15"/>
        <v>38.5</v>
      </c>
      <c r="T24" s="136">
        <f t="shared" si="16"/>
        <v>154</v>
      </c>
      <c r="U24" s="137"/>
      <c r="V24" s="137"/>
      <c r="W24" s="137"/>
      <c r="X24" s="137"/>
      <c r="Y24" s="94"/>
      <c r="Z24" s="105">
        <f t="shared" si="8"/>
        <v>0</v>
      </c>
      <c r="AA24" s="4"/>
    </row>
    <row r="25" spans="1:48" ht="16.899999999999999" customHeight="1">
      <c r="A25" s="207">
        <f t="shared" si="9"/>
        <v>1</v>
      </c>
      <c r="B25" s="6" t="s">
        <v>97</v>
      </c>
      <c r="C25" s="88" t="str">
        <f>IF(B25="","",            _xlfn.XLOOKUP(B25, Clients!G:G, Clients!F:F, "Not found")  )</f>
        <v>DLS-00024</v>
      </c>
      <c r="D25" s="31">
        <v>16</v>
      </c>
      <c r="E25" s="213">
        <f t="shared" si="0"/>
        <v>112</v>
      </c>
      <c r="F25" s="92">
        <v>46258</v>
      </c>
      <c r="G25" s="161">
        <f t="shared" ca="1" si="1"/>
        <v>51</v>
      </c>
      <c r="H25" s="36">
        <v>0.5</v>
      </c>
      <c r="I25" s="37"/>
      <c r="J25" s="37"/>
      <c r="K25" s="37"/>
      <c r="L25" s="37"/>
      <c r="M25" s="38">
        <v>0.5</v>
      </c>
      <c r="N25" s="133">
        <f t="shared" si="10"/>
        <v>56</v>
      </c>
      <c r="O25" s="134">
        <f t="shared" si="11"/>
        <v>0</v>
      </c>
      <c r="P25" s="134">
        <f t="shared" si="12"/>
        <v>0</v>
      </c>
      <c r="Q25" s="134">
        <f t="shared" si="13"/>
        <v>0</v>
      </c>
      <c r="R25" s="134">
        <f t="shared" si="14"/>
        <v>0</v>
      </c>
      <c r="S25" s="135">
        <f t="shared" si="15"/>
        <v>56</v>
      </c>
      <c r="T25" s="136">
        <f t="shared" si="16"/>
        <v>112</v>
      </c>
      <c r="U25" s="137"/>
      <c r="V25" s="137"/>
      <c r="W25" s="137"/>
      <c r="X25" s="137"/>
      <c r="Y25" s="94"/>
      <c r="Z25" s="105">
        <f t="shared" si="8"/>
        <v>0</v>
      </c>
      <c r="AA25" s="118"/>
    </row>
    <row r="26" spans="1:48" ht="16.899999999999999" customHeight="1">
      <c r="A26" s="207">
        <f t="shared" si="9"/>
        <v>1</v>
      </c>
      <c r="B26" s="6" t="s">
        <v>98</v>
      </c>
      <c r="C26" s="88" t="str">
        <f>IF(B26="","",            _xlfn.XLOOKUP(B26, Clients!G:G, Clients!F:F, "Not found")  )</f>
        <v>DLS-00025</v>
      </c>
      <c r="D26" s="31">
        <v>16</v>
      </c>
      <c r="E26" s="213">
        <f t="shared" si="0"/>
        <v>112</v>
      </c>
      <c r="F26" s="92">
        <v>46259</v>
      </c>
      <c r="G26" s="161">
        <f t="shared" ca="1" si="1"/>
        <v>50</v>
      </c>
      <c r="H26" s="36">
        <v>0.5</v>
      </c>
      <c r="I26" s="37"/>
      <c r="J26" s="37"/>
      <c r="K26" s="37"/>
      <c r="L26" s="37"/>
      <c r="M26" s="38">
        <v>0.5</v>
      </c>
      <c r="N26" s="133">
        <f t="shared" si="10"/>
        <v>56</v>
      </c>
      <c r="O26" s="134">
        <f t="shared" si="11"/>
        <v>0</v>
      </c>
      <c r="P26" s="134">
        <f t="shared" si="12"/>
        <v>0</v>
      </c>
      <c r="Q26" s="134">
        <f t="shared" si="13"/>
        <v>0</v>
      </c>
      <c r="R26" s="134">
        <f t="shared" si="14"/>
        <v>0</v>
      </c>
      <c r="S26" s="135">
        <f t="shared" si="15"/>
        <v>56</v>
      </c>
      <c r="T26" s="136">
        <f t="shared" si="16"/>
        <v>112</v>
      </c>
      <c r="U26" s="137"/>
      <c r="V26" s="137"/>
      <c r="W26" s="137"/>
      <c r="X26" s="137"/>
      <c r="Y26" s="94"/>
      <c r="Z26" s="105">
        <f t="shared" si="8"/>
        <v>0</v>
      </c>
      <c r="AA26" s="118"/>
    </row>
    <row r="27" spans="1:48" ht="16.899999999999999" customHeight="1">
      <c r="A27" s="207">
        <f t="shared" si="9"/>
        <v>0</v>
      </c>
      <c r="B27" s="6" t="s">
        <v>99</v>
      </c>
      <c r="C27" s="88" t="str">
        <f>IF(B27="","",            _xlfn.XLOOKUP(B27, Clients!G:G, Clients!F:F, "Not found")  )</f>
        <v>DLS-00026</v>
      </c>
      <c r="D27" s="31">
        <v>0</v>
      </c>
      <c r="E27" s="213">
        <f t="shared" si="0"/>
        <v>0</v>
      </c>
      <c r="F27" s="92">
        <v>46260</v>
      </c>
      <c r="G27" s="161" t="str">
        <f t="shared" ca="1" si="1"/>
        <v>Sans objet</v>
      </c>
      <c r="H27" s="36">
        <v>1</v>
      </c>
      <c r="I27" s="37"/>
      <c r="J27" s="37"/>
      <c r="K27" s="37"/>
      <c r="L27" s="37"/>
      <c r="M27" s="38"/>
      <c r="N27" s="133">
        <f t="shared" si="10"/>
        <v>0</v>
      </c>
      <c r="O27" s="134">
        <f t="shared" si="11"/>
        <v>0</v>
      </c>
      <c r="P27" s="134">
        <f t="shared" si="12"/>
        <v>0</v>
      </c>
      <c r="Q27" s="134">
        <f t="shared" si="13"/>
        <v>0</v>
      </c>
      <c r="R27" s="134">
        <f t="shared" si="14"/>
        <v>0</v>
      </c>
      <c r="S27" s="135">
        <f t="shared" si="15"/>
        <v>0</v>
      </c>
      <c r="T27" s="136">
        <f t="shared" si="16"/>
        <v>0</v>
      </c>
      <c r="U27" s="137"/>
      <c r="V27" s="137"/>
      <c r="W27" s="137"/>
      <c r="X27" s="137"/>
      <c r="Y27" s="94"/>
      <c r="Z27" s="117">
        <f t="shared" si="8"/>
        <v>0</v>
      </c>
      <c r="AA27" s="118"/>
      <c r="AB27" s="119"/>
      <c r="AC27" s="4"/>
      <c r="AD27" s="4"/>
      <c r="AE27" s="4"/>
      <c r="AF27" s="4"/>
      <c r="AG27" s="4"/>
      <c r="AH27" s="4"/>
      <c r="AI27" s="4"/>
    </row>
    <row r="28" spans="1:48" ht="16.899999999999999" customHeight="1">
      <c r="A28" s="207">
        <f t="shared" si="9"/>
        <v>1</v>
      </c>
      <c r="B28" s="6" t="s">
        <v>100</v>
      </c>
      <c r="C28" s="88" t="str">
        <f>IF(B28="","",            _xlfn.XLOOKUP(B28, Clients!G:G, Clients!F:F, "Not found")  )</f>
        <v>DLS-00027</v>
      </c>
      <c r="D28" s="31">
        <v>18</v>
      </c>
      <c r="E28" s="213">
        <f t="shared" si="0"/>
        <v>126</v>
      </c>
      <c r="F28" s="92">
        <v>46261</v>
      </c>
      <c r="G28" s="161">
        <f t="shared" ca="1" si="1"/>
        <v>48</v>
      </c>
      <c r="H28" s="36">
        <v>0.5</v>
      </c>
      <c r="I28" s="37"/>
      <c r="J28" s="37"/>
      <c r="K28" s="37"/>
      <c r="L28" s="37"/>
      <c r="M28" s="38">
        <v>0.5</v>
      </c>
      <c r="N28" s="133">
        <f t="shared" si="10"/>
        <v>63</v>
      </c>
      <c r="O28" s="134">
        <f t="shared" si="11"/>
        <v>0</v>
      </c>
      <c r="P28" s="134">
        <f t="shared" si="12"/>
        <v>0</v>
      </c>
      <c r="Q28" s="134">
        <f t="shared" si="13"/>
        <v>0</v>
      </c>
      <c r="R28" s="134">
        <f t="shared" si="14"/>
        <v>0</v>
      </c>
      <c r="S28" s="135">
        <f t="shared" si="15"/>
        <v>63</v>
      </c>
      <c r="T28" s="136">
        <f t="shared" si="16"/>
        <v>126</v>
      </c>
      <c r="U28" s="137"/>
      <c r="V28" s="137"/>
      <c r="W28" s="137"/>
      <c r="X28" s="137"/>
      <c r="Y28" s="94"/>
      <c r="Z28" s="105">
        <f t="shared" si="8"/>
        <v>0</v>
      </c>
      <c r="AA28" s="120"/>
      <c r="AB28" s="4"/>
      <c r="AC28" s="4"/>
      <c r="AD28" s="4"/>
      <c r="AE28" s="4"/>
      <c r="AF28" s="4"/>
      <c r="AG28" s="4"/>
      <c r="AH28" s="4"/>
      <c r="AI28" s="4"/>
    </row>
    <row r="29" spans="1:48" ht="16.899999999999999" customHeight="1">
      <c r="A29" s="207">
        <f t="shared" si="9"/>
        <v>1</v>
      </c>
      <c r="B29" s="6" t="s">
        <v>101</v>
      </c>
      <c r="C29" s="88" t="str">
        <f>IF(B29="","",            _xlfn.XLOOKUP(B29, Clients!G:G, Clients!F:F, "Not found")  )</f>
        <v>DLS-00028</v>
      </c>
      <c r="D29" s="31">
        <v>32</v>
      </c>
      <c r="E29" s="213">
        <f t="shared" si="0"/>
        <v>224</v>
      </c>
      <c r="F29" s="92">
        <v>46262</v>
      </c>
      <c r="G29" s="161">
        <f t="shared" ca="1" si="1"/>
        <v>47</v>
      </c>
      <c r="H29" s="36">
        <v>0.5</v>
      </c>
      <c r="I29" s="37"/>
      <c r="J29" s="37"/>
      <c r="K29" s="37">
        <v>0.25</v>
      </c>
      <c r="L29" s="37"/>
      <c r="M29" s="38">
        <v>0.25</v>
      </c>
      <c r="N29" s="133">
        <f t="shared" si="10"/>
        <v>112</v>
      </c>
      <c r="O29" s="134">
        <f t="shared" si="11"/>
        <v>0</v>
      </c>
      <c r="P29" s="134">
        <f t="shared" si="12"/>
        <v>0</v>
      </c>
      <c r="Q29" s="134">
        <f t="shared" si="13"/>
        <v>56</v>
      </c>
      <c r="R29" s="134">
        <f t="shared" si="14"/>
        <v>0</v>
      </c>
      <c r="S29" s="135">
        <f t="shared" si="15"/>
        <v>56</v>
      </c>
      <c r="T29" s="136">
        <f t="shared" si="16"/>
        <v>224</v>
      </c>
      <c r="U29" s="137"/>
      <c r="V29" s="137"/>
      <c r="W29" s="137"/>
      <c r="X29" s="137"/>
      <c r="Y29" s="94"/>
      <c r="Z29" s="105">
        <f t="shared" si="8"/>
        <v>0</v>
      </c>
      <c r="AA29" s="118"/>
      <c r="AB29" s="4"/>
      <c r="AC29" s="4"/>
      <c r="AD29" s="4"/>
      <c r="AE29" s="4"/>
      <c r="AF29" s="4"/>
      <c r="AG29" s="4"/>
      <c r="AH29" s="4"/>
      <c r="AI29" s="4"/>
    </row>
    <row r="30" spans="1:48" ht="16.899999999999999" customHeight="1">
      <c r="A30" s="207">
        <f t="shared" si="9"/>
        <v>1</v>
      </c>
      <c r="B30" s="6" t="s">
        <v>102</v>
      </c>
      <c r="C30" s="88" t="str">
        <f>IF(B30="","",            _xlfn.XLOOKUP(B30, Clients!G:G, Clients!F:F, "Not found")  )</f>
        <v>DLS-00029</v>
      </c>
      <c r="D30" s="31">
        <v>16</v>
      </c>
      <c r="E30" s="213">
        <f t="shared" si="0"/>
        <v>112</v>
      </c>
      <c r="F30" s="92">
        <v>46263</v>
      </c>
      <c r="G30" s="161">
        <f t="shared" ca="1" si="1"/>
        <v>46</v>
      </c>
      <c r="H30" s="36">
        <v>0.5</v>
      </c>
      <c r="I30" s="37"/>
      <c r="J30" s="37">
        <v>0.25</v>
      </c>
      <c r="K30" s="37"/>
      <c r="L30" s="37"/>
      <c r="M30" s="38">
        <v>0.25</v>
      </c>
      <c r="N30" s="133">
        <f t="shared" si="10"/>
        <v>56</v>
      </c>
      <c r="O30" s="134">
        <f t="shared" si="11"/>
        <v>0</v>
      </c>
      <c r="P30" s="134">
        <f t="shared" si="12"/>
        <v>28</v>
      </c>
      <c r="Q30" s="134">
        <f t="shared" si="13"/>
        <v>0</v>
      </c>
      <c r="R30" s="134">
        <f t="shared" si="14"/>
        <v>0</v>
      </c>
      <c r="S30" s="135">
        <f t="shared" si="15"/>
        <v>28</v>
      </c>
      <c r="T30" s="136">
        <f t="shared" si="16"/>
        <v>112</v>
      </c>
      <c r="U30" s="137"/>
      <c r="V30" s="137"/>
      <c r="W30" s="137"/>
      <c r="X30" s="137"/>
      <c r="Y30" s="94"/>
      <c r="Z30" s="105">
        <f t="shared" si="8"/>
        <v>0</v>
      </c>
      <c r="AA30" s="118"/>
      <c r="AB30" s="4"/>
      <c r="AC30" s="4"/>
      <c r="AD30" s="4"/>
      <c r="AE30" s="4"/>
      <c r="AF30" s="4"/>
      <c r="AG30" s="4"/>
      <c r="AH30" s="4"/>
      <c r="AI30" s="4"/>
    </row>
    <row r="31" spans="1:48" ht="16.899999999999999" customHeight="1">
      <c r="A31" s="207">
        <f t="shared" si="9"/>
        <v>1</v>
      </c>
      <c r="B31" s="6" t="s">
        <v>103</v>
      </c>
      <c r="C31" s="88" t="str">
        <f>IF(B31="","",            _xlfn.XLOOKUP(B31, Clients!G:G, Clients!F:F, "Not found")  )</f>
        <v>DLS-00030</v>
      </c>
      <c r="D31" s="31">
        <v>14</v>
      </c>
      <c r="E31" s="213">
        <f t="shared" si="0"/>
        <v>98</v>
      </c>
      <c r="F31" s="92">
        <v>46264</v>
      </c>
      <c r="G31" s="161">
        <f t="shared" ca="1" si="1"/>
        <v>45</v>
      </c>
      <c r="H31" s="36">
        <v>0.5</v>
      </c>
      <c r="I31" s="37"/>
      <c r="J31" s="37">
        <v>0.25</v>
      </c>
      <c r="K31" s="37"/>
      <c r="L31" s="37"/>
      <c r="M31" s="38">
        <v>0.25</v>
      </c>
      <c r="N31" s="133">
        <f t="shared" si="10"/>
        <v>49</v>
      </c>
      <c r="O31" s="134">
        <f t="shared" si="11"/>
        <v>0</v>
      </c>
      <c r="P31" s="134">
        <f t="shared" si="12"/>
        <v>24.5</v>
      </c>
      <c r="Q31" s="134">
        <f t="shared" si="13"/>
        <v>0</v>
      </c>
      <c r="R31" s="134">
        <f t="shared" si="14"/>
        <v>0</v>
      </c>
      <c r="S31" s="135">
        <f t="shared" si="15"/>
        <v>24.5</v>
      </c>
      <c r="T31" s="136">
        <f t="shared" si="16"/>
        <v>98</v>
      </c>
      <c r="U31" s="137"/>
      <c r="V31" s="137"/>
      <c r="W31" s="137"/>
      <c r="X31" s="137"/>
      <c r="Y31" s="94"/>
      <c r="Z31" s="105">
        <f t="shared" si="8"/>
        <v>0</v>
      </c>
      <c r="AA31" s="118"/>
      <c r="AB31" s="4"/>
      <c r="AC31" s="4"/>
      <c r="AD31" s="4"/>
      <c r="AE31" s="4"/>
      <c r="AF31" s="4"/>
      <c r="AG31" s="4"/>
      <c r="AH31" s="4"/>
      <c r="AI31" s="4"/>
    </row>
    <row r="32" spans="1:48" ht="16.899999999999999" customHeight="1">
      <c r="A32" s="207">
        <f t="shared" si="9"/>
        <v>1</v>
      </c>
      <c r="B32" s="6" t="s">
        <v>104</v>
      </c>
      <c r="C32" s="88" t="str">
        <f>IF(B32="","",            _xlfn.XLOOKUP(B32, Clients!G:G, Clients!F:F, "Not found")  )</f>
        <v>DLS-00031</v>
      </c>
      <c r="D32" s="31">
        <v>14</v>
      </c>
      <c r="E32" s="213">
        <f t="shared" si="0"/>
        <v>98</v>
      </c>
      <c r="F32" s="92">
        <v>46265</v>
      </c>
      <c r="G32" s="161">
        <f t="shared" ca="1" si="1"/>
        <v>44</v>
      </c>
      <c r="H32" s="36">
        <v>0.5</v>
      </c>
      <c r="I32" s="37"/>
      <c r="J32" s="37"/>
      <c r="K32" s="37"/>
      <c r="L32" s="37"/>
      <c r="M32" s="38">
        <v>0.5</v>
      </c>
      <c r="N32" s="133">
        <f t="shared" si="10"/>
        <v>49</v>
      </c>
      <c r="O32" s="134">
        <f t="shared" si="11"/>
        <v>0</v>
      </c>
      <c r="P32" s="134">
        <f t="shared" si="12"/>
        <v>0</v>
      </c>
      <c r="Q32" s="134">
        <f t="shared" si="13"/>
        <v>0</v>
      </c>
      <c r="R32" s="134">
        <f t="shared" si="14"/>
        <v>0</v>
      </c>
      <c r="S32" s="135">
        <f t="shared" si="15"/>
        <v>49</v>
      </c>
      <c r="T32" s="136">
        <f t="shared" si="16"/>
        <v>98</v>
      </c>
      <c r="U32" s="137"/>
      <c r="V32" s="137"/>
      <c r="W32" s="137"/>
      <c r="X32" s="137"/>
      <c r="Y32" s="94"/>
      <c r="Z32" s="105">
        <f t="shared" si="8"/>
        <v>0</v>
      </c>
      <c r="AA32" s="118"/>
      <c r="AB32" s="4"/>
      <c r="AC32" s="4"/>
      <c r="AD32" s="4"/>
      <c r="AE32" s="4"/>
      <c r="AF32" s="4"/>
      <c r="AG32" s="4"/>
      <c r="AH32" s="4"/>
      <c r="AI32" s="4"/>
    </row>
    <row r="33" spans="1:35" ht="16.899999999999999" customHeight="1">
      <c r="A33" s="207">
        <f t="shared" si="9"/>
        <v>1</v>
      </c>
      <c r="B33" s="6" t="s">
        <v>105</v>
      </c>
      <c r="C33" s="88" t="str">
        <f>IF(B33="","",            _xlfn.XLOOKUP(B33, Clients!G:G, Clients!F:F, "Not found")  )</f>
        <v>DLS-00032</v>
      </c>
      <c r="D33" s="31">
        <v>12</v>
      </c>
      <c r="E33" s="213">
        <f t="shared" si="0"/>
        <v>84</v>
      </c>
      <c r="F33" s="92">
        <v>46266</v>
      </c>
      <c r="G33" s="161">
        <f t="shared" ca="1" si="1"/>
        <v>43</v>
      </c>
      <c r="H33" s="36">
        <v>1</v>
      </c>
      <c r="I33" s="37"/>
      <c r="J33" s="37"/>
      <c r="K33" s="37"/>
      <c r="L33" s="37"/>
      <c r="M33" s="38"/>
      <c r="N33" s="133">
        <f t="shared" si="10"/>
        <v>84</v>
      </c>
      <c r="O33" s="134">
        <f t="shared" si="11"/>
        <v>0</v>
      </c>
      <c r="P33" s="134">
        <f t="shared" si="12"/>
        <v>0</v>
      </c>
      <c r="Q33" s="134">
        <f t="shared" si="13"/>
        <v>0</v>
      </c>
      <c r="R33" s="134">
        <f t="shared" si="14"/>
        <v>0</v>
      </c>
      <c r="S33" s="135">
        <f t="shared" si="15"/>
        <v>0</v>
      </c>
      <c r="T33" s="136">
        <f t="shared" si="16"/>
        <v>84</v>
      </c>
      <c r="U33" s="137"/>
      <c r="V33" s="137"/>
      <c r="W33" s="137"/>
      <c r="X33" s="137"/>
      <c r="Y33" s="94"/>
      <c r="Z33" s="117">
        <f t="shared" si="8"/>
        <v>0</v>
      </c>
      <c r="AA33" s="118"/>
      <c r="AB33" s="4"/>
      <c r="AC33" s="4"/>
      <c r="AD33" s="4"/>
      <c r="AE33" s="4"/>
      <c r="AF33" s="4"/>
      <c r="AG33" s="4"/>
      <c r="AH33" s="4"/>
      <c r="AI33" s="4"/>
    </row>
    <row r="34" spans="1:35" ht="16.899999999999999" customHeight="1">
      <c r="A34" s="207">
        <f t="shared" si="9"/>
        <v>1</v>
      </c>
      <c r="B34" s="6" t="s">
        <v>106</v>
      </c>
      <c r="C34" s="88" t="str">
        <f>IF(B34="","",            _xlfn.XLOOKUP(B34, Clients!G:G, Clients!F:F, "Not found")  )</f>
        <v>DLS-00033</v>
      </c>
      <c r="D34" s="31">
        <v>8</v>
      </c>
      <c r="E34" s="213">
        <f t="shared" si="0"/>
        <v>56</v>
      </c>
      <c r="F34" s="92">
        <v>46267</v>
      </c>
      <c r="G34" s="161">
        <f t="shared" ref="G34:G65" ca="1" si="17">+IF(A34=1,(+TODAY())-F34,"Sans objet")</f>
        <v>42</v>
      </c>
      <c r="H34" s="36">
        <v>1</v>
      </c>
      <c r="I34" s="37"/>
      <c r="J34" s="37"/>
      <c r="K34" s="37"/>
      <c r="L34" s="37"/>
      <c r="M34" s="38"/>
      <c r="N34" s="133">
        <f t="shared" si="10"/>
        <v>56</v>
      </c>
      <c r="O34" s="134">
        <f t="shared" si="11"/>
        <v>0</v>
      </c>
      <c r="P34" s="134">
        <f t="shared" si="12"/>
        <v>0</v>
      </c>
      <c r="Q34" s="134">
        <f t="shared" si="13"/>
        <v>0</v>
      </c>
      <c r="R34" s="134">
        <f t="shared" si="14"/>
        <v>0</v>
      </c>
      <c r="S34" s="135">
        <f t="shared" si="15"/>
        <v>0</v>
      </c>
      <c r="T34" s="136">
        <f t="shared" si="16"/>
        <v>56</v>
      </c>
      <c r="U34" s="137"/>
      <c r="V34" s="137"/>
      <c r="W34" s="137"/>
      <c r="X34" s="137"/>
      <c r="Y34" s="94"/>
      <c r="Z34" s="105">
        <f t="shared" ref="Z34:Z65" si="18">+T34-E34</f>
        <v>0</v>
      </c>
      <c r="AA34" s="120"/>
      <c r="AB34" s="4"/>
      <c r="AC34" s="4"/>
      <c r="AD34" s="4"/>
      <c r="AE34" s="4"/>
      <c r="AF34" s="4"/>
      <c r="AG34" s="4"/>
      <c r="AH34" s="4"/>
      <c r="AI34" s="4"/>
    </row>
    <row r="35" spans="1:35" ht="16.899999999999999" customHeight="1">
      <c r="A35" s="207">
        <f t="shared" si="9"/>
        <v>1</v>
      </c>
      <c r="B35" s="6" t="s">
        <v>107</v>
      </c>
      <c r="C35" s="88" t="str">
        <f>IF(B35="","",            _xlfn.XLOOKUP(B35, Clients!G:G, Clients!F:F, "Not found")  )</f>
        <v>DLS-00034</v>
      </c>
      <c r="D35" s="31">
        <v>10</v>
      </c>
      <c r="E35" s="213">
        <f t="shared" si="0"/>
        <v>70</v>
      </c>
      <c r="F35" s="92">
        <v>46268</v>
      </c>
      <c r="G35" s="161">
        <f t="shared" ca="1" si="17"/>
        <v>41</v>
      </c>
      <c r="H35" s="36">
        <v>1</v>
      </c>
      <c r="I35" s="37"/>
      <c r="J35" s="37"/>
      <c r="K35" s="37"/>
      <c r="L35" s="37"/>
      <c r="M35" s="38"/>
      <c r="N35" s="133">
        <f t="shared" si="10"/>
        <v>70</v>
      </c>
      <c r="O35" s="134">
        <f t="shared" si="11"/>
        <v>0</v>
      </c>
      <c r="P35" s="134">
        <f t="shared" si="12"/>
        <v>0</v>
      </c>
      <c r="Q35" s="134">
        <f t="shared" si="13"/>
        <v>0</v>
      </c>
      <c r="R35" s="134">
        <f t="shared" si="14"/>
        <v>0</v>
      </c>
      <c r="S35" s="135">
        <f t="shared" si="15"/>
        <v>0</v>
      </c>
      <c r="T35" s="136">
        <f t="shared" si="16"/>
        <v>70</v>
      </c>
      <c r="U35" s="137"/>
      <c r="V35" s="137"/>
      <c r="W35" s="137"/>
      <c r="X35" s="137"/>
      <c r="Y35" s="94"/>
      <c r="Z35" s="105">
        <f t="shared" si="18"/>
        <v>0</v>
      </c>
      <c r="AA35" s="118"/>
      <c r="AB35" s="4"/>
      <c r="AC35" s="4"/>
      <c r="AD35" s="4"/>
      <c r="AE35" s="4"/>
      <c r="AF35" s="4"/>
      <c r="AG35" s="4"/>
      <c r="AH35" s="4"/>
      <c r="AI35" s="4"/>
    </row>
    <row r="36" spans="1:35" ht="16.899999999999999" customHeight="1">
      <c r="A36" s="207">
        <f t="shared" si="9"/>
        <v>1</v>
      </c>
      <c r="B36" s="6" t="s">
        <v>108</v>
      </c>
      <c r="C36" s="88" t="str">
        <f>IF(B36="","",            _xlfn.XLOOKUP(B36, Clients!G:G, Clients!F:F, "Not found")  )</f>
        <v>DLS-00035</v>
      </c>
      <c r="D36" s="31">
        <v>30</v>
      </c>
      <c r="E36" s="213">
        <f t="shared" si="0"/>
        <v>210</v>
      </c>
      <c r="F36" s="92">
        <v>46269</v>
      </c>
      <c r="G36" s="161">
        <f t="shared" ca="1" si="17"/>
        <v>40</v>
      </c>
      <c r="H36" s="36">
        <v>1</v>
      </c>
      <c r="I36" s="37"/>
      <c r="J36" s="37"/>
      <c r="K36" s="37"/>
      <c r="L36" s="37"/>
      <c r="M36" s="38"/>
      <c r="N36" s="133">
        <f t="shared" si="10"/>
        <v>210</v>
      </c>
      <c r="O36" s="134">
        <f t="shared" si="11"/>
        <v>0</v>
      </c>
      <c r="P36" s="134">
        <f t="shared" si="12"/>
        <v>0</v>
      </c>
      <c r="Q36" s="134">
        <f t="shared" si="13"/>
        <v>0</v>
      </c>
      <c r="R36" s="134">
        <f t="shared" si="14"/>
        <v>0</v>
      </c>
      <c r="S36" s="135">
        <f t="shared" si="15"/>
        <v>0</v>
      </c>
      <c r="T36" s="136">
        <f t="shared" si="16"/>
        <v>210</v>
      </c>
      <c r="U36" s="137"/>
      <c r="V36" s="137"/>
      <c r="W36" s="137"/>
      <c r="X36" s="137"/>
      <c r="Y36" s="94"/>
      <c r="Z36" s="105">
        <f t="shared" si="18"/>
        <v>0</v>
      </c>
      <c r="AA36" s="118"/>
      <c r="AB36" s="4"/>
      <c r="AC36" s="4"/>
      <c r="AD36" s="4"/>
      <c r="AE36" s="4"/>
      <c r="AF36" s="4"/>
      <c r="AG36" s="4"/>
      <c r="AH36" s="4"/>
      <c r="AI36" s="4"/>
    </row>
    <row r="37" spans="1:35" ht="16.899999999999999" customHeight="1">
      <c r="A37" s="207">
        <f t="shared" si="9"/>
        <v>1</v>
      </c>
      <c r="B37" s="8" t="s">
        <v>109</v>
      </c>
      <c r="C37" s="88" t="str">
        <f>IF(B37="","",            _xlfn.XLOOKUP(B37, Clients!G:G, Clients!F:F, "Not found")  )</f>
        <v>DLS-00036</v>
      </c>
      <c r="D37" s="31">
        <v>4</v>
      </c>
      <c r="E37" s="213">
        <f t="shared" si="0"/>
        <v>28</v>
      </c>
      <c r="F37" s="92">
        <v>46270</v>
      </c>
      <c r="G37" s="161">
        <f t="shared" ca="1" si="17"/>
        <v>39</v>
      </c>
      <c r="H37" s="36">
        <v>1</v>
      </c>
      <c r="I37" s="37"/>
      <c r="J37" s="37"/>
      <c r="K37" s="37"/>
      <c r="L37" s="37"/>
      <c r="M37" s="38"/>
      <c r="N37" s="133">
        <f t="shared" si="10"/>
        <v>28</v>
      </c>
      <c r="O37" s="134">
        <f t="shared" si="11"/>
        <v>0</v>
      </c>
      <c r="P37" s="134">
        <f t="shared" si="12"/>
        <v>0</v>
      </c>
      <c r="Q37" s="134">
        <f t="shared" si="13"/>
        <v>0</v>
      </c>
      <c r="R37" s="134">
        <f t="shared" si="14"/>
        <v>0</v>
      </c>
      <c r="S37" s="135">
        <f t="shared" si="15"/>
        <v>0</v>
      </c>
      <c r="T37" s="136">
        <f t="shared" si="16"/>
        <v>28</v>
      </c>
      <c r="U37" s="137"/>
      <c r="V37" s="137"/>
      <c r="W37" s="137"/>
      <c r="X37" s="137"/>
      <c r="Y37" s="94"/>
      <c r="Z37" s="105">
        <f t="shared" si="18"/>
        <v>0</v>
      </c>
      <c r="AA37" s="118"/>
      <c r="AB37" s="4"/>
      <c r="AC37" s="4"/>
      <c r="AD37" s="4"/>
      <c r="AE37" s="4"/>
      <c r="AF37" s="4"/>
      <c r="AG37" s="4"/>
      <c r="AH37" s="4"/>
      <c r="AI37" s="4"/>
    </row>
    <row r="38" spans="1:35" ht="16.899999999999999" customHeight="1">
      <c r="A38" s="207">
        <f t="shared" si="9"/>
        <v>1</v>
      </c>
      <c r="B38" s="8" t="s">
        <v>110</v>
      </c>
      <c r="C38" s="88" t="str">
        <f>IF(B38="","",            _xlfn.XLOOKUP(B38, Clients!G:G, Clients!F:F, "Not found")  )</f>
        <v>DLS-00037</v>
      </c>
      <c r="D38" s="31">
        <v>8</v>
      </c>
      <c r="E38" s="213">
        <f t="shared" si="0"/>
        <v>56</v>
      </c>
      <c r="F38" s="92">
        <v>46271</v>
      </c>
      <c r="G38" s="161">
        <f t="shared" ca="1" si="17"/>
        <v>38</v>
      </c>
      <c r="H38" s="36">
        <v>1</v>
      </c>
      <c r="I38" s="37"/>
      <c r="J38" s="37"/>
      <c r="K38" s="37"/>
      <c r="L38" s="37"/>
      <c r="M38" s="38"/>
      <c r="N38" s="133">
        <f t="shared" si="10"/>
        <v>56</v>
      </c>
      <c r="O38" s="134">
        <f t="shared" si="11"/>
        <v>0</v>
      </c>
      <c r="P38" s="134">
        <f t="shared" si="12"/>
        <v>0</v>
      </c>
      <c r="Q38" s="134">
        <f t="shared" si="13"/>
        <v>0</v>
      </c>
      <c r="R38" s="134">
        <f t="shared" si="14"/>
        <v>0</v>
      </c>
      <c r="S38" s="135">
        <f t="shared" si="15"/>
        <v>0</v>
      </c>
      <c r="T38" s="136">
        <f t="shared" si="16"/>
        <v>56</v>
      </c>
      <c r="U38" s="137"/>
      <c r="V38" s="137"/>
      <c r="W38" s="137"/>
      <c r="X38" s="137"/>
      <c r="Y38" s="94"/>
      <c r="Z38" s="105">
        <f t="shared" si="18"/>
        <v>0</v>
      </c>
      <c r="AA38" s="118"/>
      <c r="AB38" s="4"/>
      <c r="AC38" s="4"/>
      <c r="AD38" s="4"/>
      <c r="AE38" s="4"/>
      <c r="AF38" s="4"/>
      <c r="AG38" s="4"/>
      <c r="AH38" s="4"/>
      <c r="AI38" s="4"/>
    </row>
    <row r="39" spans="1:35" ht="16.899999999999999" customHeight="1">
      <c r="A39" s="207">
        <f t="shared" si="9"/>
        <v>0</v>
      </c>
      <c r="B39" s="8"/>
      <c r="C39" s="88" t="str">
        <f>IF(B39="","",            _xlfn.XLOOKUP(B39, Clients!G:G, Clients!F:F, "Not found")  )</f>
        <v/>
      </c>
      <c r="D39" s="31"/>
      <c r="E39" s="213">
        <f t="shared" si="0"/>
        <v>0</v>
      </c>
      <c r="F39" s="92"/>
      <c r="G39" s="161" t="str">
        <f t="shared" ca="1" si="17"/>
        <v>Sans objet</v>
      </c>
      <c r="H39" s="36"/>
      <c r="I39" s="37"/>
      <c r="J39" s="37"/>
      <c r="K39" s="37"/>
      <c r="L39" s="37"/>
      <c r="M39" s="38"/>
      <c r="N39" s="133">
        <f t="shared" si="10"/>
        <v>0</v>
      </c>
      <c r="O39" s="134">
        <f t="shared" si="11"/>
        <v>0</v>
      </c>
      <c r="P39" s="134">
        <f t="shared" si="12"/>
        <v>0</v>
      </c>
      <c r="Q39" s="134">
        <f t="shared" si="13"/>
        <v>0</v>
      </c>
      <c r="R39" s="134">
        <f t="shared" si="14"/>
        <v>0</v>
      </c>
      <c r="S39" s="135">
        <f t="shared" si="15"/>
        <v>0</v>
      </c>
      <c r="T39" s="136">
        <f t="shared" si="16"/>
        <v>0</v>
      </c>
      <c r="U39" s="137"/>
      <c r="V39" s="137"/>
      <c r="W39" s="137"/>
      <c r="X39" s="137"/>
      <c r="Y39" s="94"/>
      <c r="Z39" s="105">
        <f t="shared" si="18"/>
        <v>0</v>
      </c>
      <c r="AA39" s="118"/>
      <c r="AB39" s="4"/>
      <c r="AC39" s="4"/>
      <c r="AD39" s="4"/>
      <c r="AE39" s="4"/>
      <c r="AF39" s="4"/>
      <c r="AG39" s="4"/>
      <c r="AH39" s="4"/>
      <c r="AI39" s="4"/>
    </row>
    <row r="40" spans="1:35" ht="16.899999999999999" customHeight="1">
      <c r="A40" s="207">
        <f t="shared" si="9"/>
        <v>0</v>
      </c>
      <c r="B40" s="8"/>
      <c r="C40" s="88" t="str">
        <f>IF(B40="","",            _xlfn.XLOOKUP(B40, Clients!G:G, Clients!F:F, "Not found")  )</f>
        <v/>
      </c>
      <c r="D40" s="31"/>
      <c r="E40" s="213">
        <f t="shared" si="0"/>
        <v>0</v>
      </c>
      <c r="F40" s="92"/>
      <c r="G40" s="161" t="str">
        <f t="shared" ca="1" si="17"/>
        <v>Sans objet</v>
      </c>
      <c r="H40" s="36"/>
      <c r="I40" s="37"/>
      <c r="J40" s="37"/>
      <c r="K40" s="37"/>
      <c r="L40" s="37"/>
      <c r="M40" s="38"/>
      <c r="N40" s="133">
        <f t="shared" si="10"/>
        <v>0</v>
      </c>
      <c r="O40" s="134">
        <f t="shared" si="11"/>
        <v>0</v>
      </c>
      <c r="P40" s="134">
        <f t="shared" si="12"/>
        <v>0</v>
      </c>
      <c r="Q40" s="134">
        <f t="shared" si="13"/>
        <v>0</v>
      </c>
      <c r="R40" s="134">
        <f t="shared" si="14"/>
        <v>0</v>
      </c>
      <c r="S40" s="135">
        <f t="shared" si="15"/>
        <v>0</v>
      </c>
      <c r="T40" s="136">
        <f t="shared" si="16"/>
        <v>0</v>
      </c>
      <c r="U40" s="137"/>
      <c r="V40" s="137"/>
      <c r="W40" s="137"/>
      <c r="X40" s="137"/>
      <c r="Y40" s="94"/>
      <c r="Z40" s="105">
        <f t="shared" si="18"/>
        <v>0</v>
      </c>
      <c r="AA40" s="118"/>
      <c r="AB40" s="4"/>
      <c r="AC40" s="4"/>
      <c r="AD40" s="4"/>
      <c r="AE40" s="4"/>
      <c r="AF40" s="4"/>
      <c r="AG40" s="4"/>
      <c r="AH40" s="4"/>
      <c r="AI40" s="4"/>
    </row>
    <row r="41" spans="1:35" ht="16.899999999999999" customHeight="1">
      <c r="A41" s="207">
        <f t="shared" si="9"/>
        <v>0</v>
      </c>
      <c r="B41" s="8"/>
      <c r="C41" s="88" t="str">
        <f>IF(B41="","",            _xlfn.XLOOKUP(B41, Clients!G:G, Clients!F:F, "Not found")  )</f>
        <v/>
      </c>
      <c r="D41" s="31"/>
      <c r="E41" s="213">
        <f t="shared" si="0"/>
        <v>0</v>
      </c>
      <c r="F41" s="92"/>
      <c r="G41" s="161" t="str">
        <f t="shared" ca="1" si="17"/>
        <v>Sans objet</v>
      </c>
      <c r="H41" s="36"/>
      <c r="I41" s="37"/>
      <c r="J41" s="37"/>
      <c r="K41" s="37"/>
      <c r="L41" s="37"/>
      <c r="M41" s="38"/>
      <c r="N41" s="133">
        <f t="shared" si="10"/>
        <v>0</v>
      </c>
      <c r="O41" s="134">
        <f t="shared" si="11"/>
        <v>0</v>
      </c>
      <c r="P41" s="134">
        <f t="shared" si="12"/>
        <v>0</v>
      </c>
      <c r="Q41" s="134">
        <f t="shared" si="13"/>
        <v>0</v>
      </c>
      <c r="R41" s="134">
        <f t="shared" si="14"/>
        <v>0</v>
      </c>
      <c r="S41" s="135">
        <f t="shared" si="15"/>
        <v>0</v>
      </c>
      <c r="T41" s="136">
        <f t="shared" si="16"/>
        <v>0</v>
      </c>
      <c r="U41" s="137"/>
      <c r="V41" s="137"/>
      <c r="W41" s="137"/>
      <c r="X41" s="137"/>
      <c r="Y41" s="94"/>
      <c r="Z41" s="105">
        <f t="shared" si="18"/>
        <v>0</v>
      </c>
      <c r="AA41" s="118"/>
      <c r="AB41" s="4"/>
      <c r="AC41" s="4"/>
      <c r="AD41" s="4"/>
      <c r="AE41" s="4"/>
      <c r="AF41" s="4"/>
      <c r="AG41" s="4"/>
      <c r="AH41" s="4"/>
      <c r="AI41" s="4"/>
    </row>
    <row r="42" spans="1:35" ht="16.899999999999999" customHeight="1">
      <c r="A42" s="207">
        <f t="shared" si="9"/>
        <v>0</v>
      </c>
      <c r="B42" s="8"/>
      <c r="C42" s="88" t="str">
        <f>IF(B42="","",            _xlfn.XLOOKUP(B42, Clients!G:G, Clients!F:F, "Not found")  )</f>
        <v/>
      </c>
      <c r="D42" s="31"/>
      <c r="E42" s="213">
        <f t="shared" si="0"/>
        <v>0</v>
      </c>
      <c r="F42" s="92"/>
      <c r="G42" s="161" t="str">
        <f t="shared" ca="1" si="17"/>
        <v>Sans objet</v>
      </c>
      <c r="H42" s="36"/>
      <c r="I42" s="37"/>
      <c r="J42" s="37"/>
      <c r="K42" s="37"/>
      <c r="L42" s="37"/>
      <c r="M42" s="38"/>
      <c r="N42" s="133">
        <f t="shared" si="10"/>
        <v>0</v>
      </c>
      <c r="O42" s="134">
        <f t="shared" si="11"/>
        <v>0</v>
      </c>
      <c r="P42" s="134">
        <f t="shared" si="12"/>
        <v>0</v>
      </c>
      <c r="Q42" s="134">
        <f t="shared" si="13"/>
        <v>0</v>
      </c>
      <c r="R42" s="134">
        <f t="shared" si="14"/>
        <v>0</v>
      </c>
      <c r="S42" s="135">
        <f t="shared" si="15"/>
        <v>0</v>
      </c>
      <c r="T42" s="136">
        <f t="shared" si="16"/>
        <v>0</v>
      </c>
      <c r="U42" s="137"/>
      <c r="V42" s="137"/>
      <c r="W42" s="137"/>
      <c r="X42" s="137"/>
      <c r="Y42" s="94"/>
      <c r="Z42" s="105">
        <f t="shared" si="18"/>
        <v>0</v>
      </c>
      <c r="AA42" s="118"/>
      <c r="AB42" s="4"/>
      <c r="AC42" s="4"/>
      <c r="AD42" s="4"/>
      <c r="AE42" s="4"/>
      <c r="AF42" s="4"/>
      <c r="AG42" s="4"/>
      <c r="AH42" s="4"/>
      <c r="AI42" s="4"/>
    </row>
    <row r="43" spans="1:35" ht="16.899999999999999" customHeight="1">
      <c r="A43" s="207">
        <f t="shared" si="9"/>
        <v>0</v>
      </c>
      <c r="B43" s="8"/>
      <c r="C43" s="88" t="str">
        <f>IF(B43="","",            _xlfn.XLOOKUP(B43, Clients!G:G, Clients!F:F, "Not found")  )</f>
        <v/>
      </c>
      <c r="D43" s="31"/>
      <c r="E43" s="213">
        <f t="shared" si="0"/>
        <v>0</v>
      </c>
      <c r="F43" s="92"/>
      <c r="G43" s="161" t="str">
        <f t="shared" ca="1" si="17"/>
        <v>Sans objet</v>
      </c>
      <c r="H43" s="36"/>
      <c r="I43" s="37"/>
      <c r="J43" s="37"/>
      <c r="K43" s="37"/>
      <c r="L43" s="37"/>
      <c r="M43" s="38"/>
      <c r="N43" s="133">
        <f t="shared" si="10"/>
        <v>0</v>
      </c>
      <c r="O43" s="134">
        <f t="shared" si="11"/>
        <v>0</v>
      </c>
      <c r="P43" s="134">
        <f t="shared" si="12"/>
        <v>0</v>
      </c>
      <c r="Q43" s="134">
        <f t="shared" si="13"/>
        <v>0</v>
      </c>
      <c r="R43" s="134">
        <f t="shared" si="14"/>
        <v>0</v>
      </c>
      <c r="S43" s="135">
        <f t="shared" si="15"/>
        <v>0</v>
      </c>
      <c r="T43" s="136">
        <f t="shared" si="16"/>
        <v>0</v>
      </c>
      <c r="U43" s="137"/>
      <c r="V43" s="137"/>
      <c r="W43" s="137"/>
      <c r="X43" s="137"/>
      <c r="Y43" s="94"/>
      <c r="Z43" s="105">
        <f t="shared" si="18"/>
        <v>0</v>
      </c>
      <c r="AA43" s="118"/>
      <c r="AB43" s="4"/>
      <c r="AC43" s="4"/>
      <c r="AD43" s="4"/>
      <c r="AE43" s="4"/>
      <c r="AF43" s="4"/>
      <c r="AG43" s="4"/>
      <c r="AH43" s="4"/>
      <c r="AI43" s="4"/>
    </row>
    <row r="44" spans="1:35" ht="16.899999999999999" customHeight="1">
      <c r="A44" s="207">
        <f t="shared" si="9"/>
        <v>0</v>
      </c>
      <c r="B44" s="8"/>
      <c r="C44" s="88" t="str">
        <f>IF(B44="","",            _xlfn.XLOOKUP(B44, Clients!G:G, Clients!F:F, "Not found")  )</f>
        <v/>
      </c>
      <c r="D44" s="31"/>
      <c r="E44" s="213">
        <f t="shared" si="0"/>
        <v>0</v>
      </c>
      <c r="F44" s="92"/>
      <c r="G44" s="161" t="str">
        <f t="shared" ca="1" si="17"/>
        <v>Sans objet</v>
      </c>
      <c r="H44" s="36"/>
      <c r="I44" s="37"/>
      <c r="J44" s="37"/>
      <c r="K44" s="37"/>
      <c r="L44" s="37"/>
      <c r="M44" s="38"/>
      <c r="N44" s="133">
        <f t="shared" si="10"/>
        <v>0</v>
      </c>
      <c r="O44" s="134">
        <f t="shared" si="11"/>
        <v>0</v>
      </c>
      <c r="P44" s="134">
        <f t="shared" si="12"/>
        <v>0</v>
      </c>
      <c r="Q44" s="134">
        <f t="shared" si="13"/>
        <v>0</v>
      </c>
      <c r="R44" s="134">
        <f t="shared" si="14"/>
        <v>0</v>
      </c>
      <c r="S44" s="135">
        <f t="shared" si="15"/>
        <v>0</v>
      </c>
      <c r="T44" s="136">
        <f t="shared" si="16"/>
        <v>0</v>
      </c>
      <c r="U44" s="137"/>
      <c r="V44" s="137"/>
      <c r="W44" s="137"/>
      <c r="X44" s="137"/>
      <c r="Y44" s="94"/>
      <c r="Z44" s="105">
        <f t="shared" si="18"/>
        <v>0</v>
      </c>
      <c r="AA44" s="118"/>
      <c r="AB44" s="4"/>
      <c r="AC44" s="4"/>
      <c r="AD44" s="4"/>
      <c r="AE44" s="4"/>
      <c r="AF44" s="4"/>
      <c r="AG44" s="4"/>
      <c r="AH44" s="4"/>
      <c r="AI44" s="4"/>
    </row>
    <row r="45" spans="1:35" ht="16.899999999999999" customHeight="1">
      <c r="A45" s="207">
        <f t="shared" si="9"/>
        <v>0</v>
      </c>
      <c r="B45" s="8"/>
      <c r="C45" s="88" t="str">
        <f>IF(B45="","",            _xlfn.XLOOKUP(B45, Clients!G:G, Clients!F:F, "Not found")  )</f>
        <v/>
      </c>
      <c r="D45" s="31"/>
      <c r="E45" s="213">
        <f t="shared" si="0"/>
        <v>0</v>
      </c>
      <c r="F45" s="92"/>
      <c r="G45" s="161" t="str">
        <f t="shared" ca="1" si="17"/>
        <v>Sans objet</v>
      </c>
      <c r="H45" s="36"/>
      <c r="I45" s="37"/>
      <c r="J45" s="37"/>
      <c r="K45" s="37"/>
      <c r="L45" s="37"/>
      <c r="M45" s="38"/>
      <c r="N45" s="133">
        <f t="shared" si="10"/>
        <v>0</v>
      </c>
      <c r="O45" s="134">
        <f t="shared" si="11"/>
        <v>0</v>
      </c>
      <c r="P45" s="134">
        <f t="shared" si="12"/>
        <v>0</v>
      </c>
      <c r="Q45" s="134">
        <f t="shared" si="13"/>
        <v>0</v>
      </c>
      <c r="R45" s="134">
        <f t="shared" si="14"/>
        <v>0</v>
      </c>
      <c r="S45" s="135">
        <f t="shared" si="15"/>
        <v>0</v>
      </c>
      <c r="T45" s="136">
        <f t="shared" si="16"/>
        <v>0</v>
      </c>
      <c r="U45" s="137"/>
      <c r="V45" s="137"/>
      <c r="W45" s="137"/>
      <c r="X45" s="137"/>
      <c r="Y45" s="94"/>
      <c r="Z45" s="105">
        <f t="shared" si="18"/>
        <v>0</v>
      </c>
      <c r="AA45" s="118"/>
      <c r="AB45" s="4"/>
      <c r="AC45" s="4"/>
      <c r="AD45" s="4"/>
      <c r="AE45" s="4"/>
      <c r="AF45" s="4"/>
      <c r="AG45" s="4"/>
      <c r="AH45" s="4"/>
      <c r="AI45" s="4"/>
    </row>
    <row r="46" spans="1:35" ht="16.899999999999999" customHeight="1">
      <c r="A46" s="207">
        <f t="shared" si="9"/>
        <v>0</v>
      </c>
      <c r="B46" s="8"/>
      <c r="C46" s="88" t="str">
        <f>IF(B46="","",            _xlfn.XLOOKUP(B46, Clients!G:G, Clients!F:F, "Not found")  )</f>
        <v/>
      </c>
      <c r="D46" s="31"/>
      <c r="E46" s="213">
        <f t="shared" si="0"/>
        <v>0</v>
      </c>
      <c r="F46" s="92"/>
      <c r="G46" s="161" t="str">
        <f t="shared" ca="1" si="17"/>
        <v>Sans objet</v>
      </c>
      <c r="H46" s="36"/>
      <c r="I46" s="37"/>
      <c r="J46" s="37"/>
      <c r="K46" s="37"/>
      <c r="L46" s="37"/>
      <c r="M46" s="38"/>
      <c r="N46" s="133">
        <f t="shared" si="10"/>
        <v>0</v>
      </c>
      <c r="O46" s="134">
        <f t="shared" si="11"/>
        <v>0</v>
      </c>
      <c r="P46" s="134">
        <f t="shared" si="12"/>
        <v>0</v>
      </c>
      <c r="Q46" s="134">
        <f t="shared" si="13"/>
        <v>0</v>
      </c>
      <c r="R46" s="134">
        <f t="shared" si="14"/>
        <v>0</v>
      </c>
      <c r="S46" s="135">
        <f t="shared" si="15"/>
        <v>0</v>
      </c>
      <c r="T46" s="136">
        <f t="shared" si="16"/>
        <v>0</v>
      </c>
      <c r="U46" s="137"/>
      <c r="V46" s="137"/>
      <c r="W46" s="137"/>
      <c r="X46" s="137"/>
      <c r="Y46" s="94"/>
      <c r="Z46" s="105">
        <f t="shared" si="18"/>
        <v>0</v>
      </c>
      <c r="AA46" s="118"/>
      <c r="AB46" s="4"/>
      <c r="AC46" s="4"/>
      <c r="AD46" s="4"/>
      <c r="AE46" s="4"/>
      <c r="AF46" s="4"/>
      <c r="AG46" s="4"/>
      <c r="AH46" s="4"/>
      <c r="AI46" s="4"/>
    </row>
    <row r="47" spans="1:35" ht="16.899999999999999" customHeight="1">
      <c r="A47" s="207">
        <f t="shared" si="9"/>
        <v>0</v>
      </c>
      <c r="B47" s="8"/>
      <c r="C47" s="88" t="str">
        <f>IF(B47="","",            _xlfn.XLOOKUP(B47, Clients!G:G, Clients!F:F, "Not found")  )</f>
        <v/>
      </c>
      <c r="D47" s="31"/>
      <c r="E47" s="213">
        <f t="shared" si="0"/>
        <v>0</v>
      </c>
      <c r="F47" s="92"/>
      <c r="G47" s="161" t="str">
        <f t="shared" ca="1" si="17"/>
        <v>Sans objet</v>
      </c>
      <c r="H47" s="36"/>
      <c r="I47" s="37"/>
      <c r="J47" s="37"/>
      <c r="K47" s="37"/>
      <c r="L47" s="37"/>
      <c r="M47" s="38"/>
      <c r="N47" s="133">
        <f t="shared" si="10"/>
        <v>0</v>
      </c>
      <c r="O47" s="134">
        <f t="shared" si="11"/>
        <v>0</v>
      </c>
      <c r="P47" s="134">
        <f t="shared" si="12"/>
        <v>0</v>
      </c>
      <c r="Q47" s="134">
        <f t="shared" si="13"/>
        <v>0</v>
      </c>
      <c r="R47" s="134">
        <f t="shared" si="14"/>
        <v>0</v>
      </c>
      <c r="S47" s="135">
        <f t="shared" si="15"/>
        <v>0</v>
      </c>
      <c r="T47" s="136">
        <f t="shared" si="16"/>
        <v>0</v>
      </c>
      <c r="U47" s="137"/>
      <c r="V47" s="137"/>
      <c r="W47" s="137"/>
      <c r="X47" s="137"/>
      <c r="Y47" s="94"/>
      <c r="Z47" s="105">
        <f t="shared" si="18"/>
        <v>0</v>
      </c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16.899999999999999" customHeight="1">
      <c r="A48" s="207">
        <f t="shared" si="9"/>
        <v>0</v>
      </c>
      <c r="B48" s="8"/>
      <c r="C48" s="88" t="str">
        <f>IF(B48="","",            _xlfn.XLOOKUP(B48, Clients!G:G, Clients!F:F, "Not found")  )</f>
        <v/>
      </c>
      <c r="D48" s="31"/>
      <c r="E48" s="213">
        <f t="shared" si="0"/>
        <v>0</v>
      </c>
      <c r="F48" s="92"/>
      <c r="G48" s="161" t="str">
        <f t="shared" ca="1" si="17"/>
        <v>Sans objet</v>
      </c>
      <c r="H48" s="36"/>
      <c r="I48" s="37"/>
      <c r="J48" s="37"/>
      <c r="K48" s="37"/>
      <c r="L48" s="37"/>
      <c r="M48" s="38"/>
      <c r="N48" s="133">
        <f t="shared" si="10"/>
        <v>0</v>
      </c>
      <c r="O48" s="134">
        <f t="shared" si="11"/>
        <v>0</v>
      </c>
      <c r="P48" s="134">
        <f t="shared" si="12"/>
        <v>0</v>
      </c>
      <c r="Q48" s="134">
        <f t="shared" si="13"/>
        <v>0</v>
      </c>
      <c r="R48" s="134">
        <f t="shared" si="14"/>
        <v>0</v>
      </c>
      <c r="S48" s="135">
        <f t="shared" si="15"/>
        <v>0</v>
      </c>
      <c r="T48" s="136">
        <f t="shared" si="16"/>
        <v>0</v>
      </c>
      <c r="U48" s="137"/>
      <c r="V48" s="137"/>
      <c r="W48" s="137"/>
      <c r="X48" s="137"/>
      <c r="Y48" s="94"/>
      <c r="Z48" s="105">
        <f t="shared" si="18"/>
        <v>0</v>
      </c>
      <c r="AA48" s="118"/>
      <c r="AB48" s="4"/>
      <c r="AC48" s="4"/>
      <c r="AD48" s="4"/>
      <c r="AE48" s="4"/>
      <c r="AF48" s="4"/>
      <c r="AG48" s="4"/>
      <c r="AH48" s="4"/>
      <c r="AI48" s="4"/>
    </row>
    <row r="49" spans="1:48" s="96" customFormat="1" ht="16.899999999999999" customHeight="1">
      <c r="A49" s="207">
        <f t="shared" si="9"/>
        <v>0</v>
      </c>
      <c r="B49" s="8"/>
      <c r="C49" s="88" t="str">
        <f>IF(B49="","",            _xlfn.XLOOKUP(B49, Clients!G:G, Clients!F:F, "Not found")  )</f>
        <v/>
      </c>
      <c r="D49" s="31"/>
      <c r="E49" s="213">
        <f t="shared" si="0"/>
        <v>0</v>
      </c>
      <c r="F49" s="92"/>
      <c r="G49" s="161" t="str">
        <f t="shared" ca="1" si="17"/>
        <v>Sans objet</v>
      </c>
      <c r="H49" s="36"/>
      <c r="I49" s="37"/>
      <c r="J49" s="37"/>
      <c r="K49" s="37"/>
      <c r="L49" s="37"/>
      <c r="M49" s="38"/>
      <c r="N49" s="133">
        <f t="shared" si="10"/>
        <v>0</v>
      </c>
      <c r="O49" s="134">
        <f t="shared" si="11"/>
        <v>0</v>
      </c>
      <c r="P49" s="134">
        <f t="shared" si="12"/>
        <v>0</v>
      </c>
      <c r="Q49" s="134">
        <f t="shared" si="13"/>
        <v>0</v>
      </c>
      <c r="R49" s="134">
        <f t="shared" si="14"/>
        <v>0</v>
      </c>
      <c r="S49" s="135">
        <f t="shared" si="15"/>
        <v>0</v>
      </c>
      <c r="T49" s="136">
        <f t="shared" si="16"/>
        <v>0</v>
      </c>
      <c r="U49" s="137"/>
      <c r="V49" s="137"/>
      <c r="W49" s="137"/>
      <c r="X49" s="137"/>
      <c r="Y49" s="95"/>
      <c r="Z49" s="105">
        <f t="shared" si="18"/>
        <v>0</v>
      </c>
      <c r="AA49" s="4"/>
      <c r="AB49" s="4"/>
      <c r="AC49" s="4"/>
      <c r="AD49" s="121"/>
      <c r="AE49" s="121"/>
      <c r="AF49" s="121"/>
      <c r="AG49" s="121"/>
      <c r="AH49" s="121"/>
      <c r="AI49" s="121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</row>
    <row r="50" spans="1:48" ht="16.899999999999999" customHeight="1">
      <c r="A50" s="207">
        <f t="shared" si="9"/>
        <v>0</v>
      </c>
      <c r="B50" s="8"/>
      <c r="C50" s="88" t="str">
        <f>IF(B50="","",            _xlfn.XLOOKUP(B50, Clients!G:G, Clients!F:F, "Not found")  )</f>
        <v/>
      </c>
      <c r="D50" s="31"/>
      <c r="E50" s="213">
        <f t="shared" si="0"/>
        <v>0</v>
      </c>
      <c r="F50" s="92"/>
      <c r="G50" s="161" t="str">
        <f t="shared" ca="1" si="17"/>
        <v>Sans objet</v>
      </c>
      <c r="H50" s="36"/>
      <c r="I50" s="37"/>
      <c r="J50" s="37"/>
      <c r="K50" s="37"/>
      <c r="L50" s="37"/>
      <c r="M50" s="38"/>
      <c r="N50" s="133">
        <f t="shared" si="10"/>
        <v>0</v>
      </c>
      <c r="O50" s="134">
        <f t="shared" si="11"/>
        <v>0</v>
      </c>
      <c r="P50" s="134">
        <f t="shared" si="12"/>
        <v>0</v>
      </c>
      <c r="Q50" s="134">
        <f t="shared" si="13"/>
        <v>0</v>
      </c>
      <c r="R50" s="134">
        <f t="shared" si="14"/>
        <v>0</v>
      </c>
      <c r="S50" s="135">
        <f t="shared" si="15"/>
        <v>0</v>
      </c>
      <c r="T50" s="136">
        <f t="shared" si="16"/>
        <v>0</v>
      </c>
      <c r="U50" s="137"/>
      <c r="V50" s="137"/>
      <c r="W50" s="137"/>
      <c r="X50" s="137"/>
      <c r="Y50" s="94"/>
      <c r="Z50" s="105">
        <f t="shared" si="18"/>
        <v>0</v>
      </c>
      <c r="AA50" s="118"/>
      <c r="AB50" s="4"/>
      <c r="AC50" s="4"/>
      <c r="AD50" s="4"/>
      <c r="AE50" s="4"/>
      <c r="AF50" s="4"/>
      <c r="AG50" s="4"/>
      <c r="AH50" s="4"/>
      <c r="AI50" s="4"/>
    </row>
    <row r="51" spans="1:48" ht="16.899999999999999" customHeight="1">
      <c r="A51" s="207">
        <f t="shared" si="9"/>
        <v>0</v>
      </c>
      <c r="B51" s="8"/>
      <c r="C51" s="88" t="str">
        <f>IF(B51="","",            _xlfn.XLOOKUP(B51, Clients!G:G, Clients!F:F, "Not found")  )</f>
        <v/>
      </c>
      <c r="D51" s="31"/>
      <c r="E51" s="213">
        <f t="shared" si="0"/>
        <v>0</v>
      </c>
      <c r="F51" s="92"/>
      <c r="G51" s="161" t="str">
        <f t="shared" ca="1" si="17"/>
        <v>Sans objet</v>
      </c>
      <c r="H51" s="36"/>
      <c r="I51" s="37"/>
      <c r="J51" s="37"/>
      <c r="K51" s="37"/>
      <c r="L51" s="37"/>
      <c r="M51" s="38"/>
      <c r="N51" s="133">
        <f t="shared" si="10"/>
        <v>0</v>
      </c>
      <c r="O51" s="134">
        <f t="shared" si="11"/>
        <v>0</v>
      </c>
      <c r="P51" s="134">
        <f t="shared" si="12"/>
        <v>0</v>
      </c>
      <c r="Q51" s="134">
        <f t="shared" si="13"/>
        <v>0</v>
      </c>
      <c r="R51" s="134">
        <f t="shared" si="14"/>
        <v>0</v>
      </c>
      <c r="S51" s="135">
        <f t="shared" si="15"/>
        <v>0</v>
      </c>
      <c r="T51" s="136">
        <f t="shared" si="16"/>
        <v>0</v>
      </c>
      <c r="U51" s="137"/>
      <c r="V51" s="137"/>
      <c r="W51" s="137"/>
      <c r="X51" s="137"/>
      <c r="Y51" s="94"/>
      <c r="Z51" s="105">
        <f t="shared" si="18"/>
        <v>0</v>
      </c>
      <c r="AA51" s="4"/>
      <c r="AB51" s="4"/>
      <c r="AC51" s="4"/>
      <c r="AD51" s="4"/>
      <c r="AE51" s="4"/>
      <c r="AF51" s="4"/>
      <c r="AG51" s="4"/>
      <c r="AH51" s="4"/>
      <c r="AI51" s="4"/>
    </row>
    <row r="52" spans="1:48" ht="16.899999999999999" customHeight="1">
      <c r="A52" s="207">
        <f t="shared" si="9"/>
        <v>0</v>
      </c>
      <c r="B52" s="8"/>
      <c r="C52" s="88" t="str">
        <f>IF(B52="","",            _xlfn.XLOOKUP(B52, Clients!G:G, Clients!F:F, "Not found")  )</f>
        <v/>
      </c>
      <c r="D52" s="31"/>
      <c r="E52" s="213">
        <f t="shared" si="0"/>
        <v>0</v>
      </c>
      <c r="F52" s="92"/>
      <c r="G52" s="161" t="str">
        <f t="shared" ca="1" si="17"/>
        <v>Sans objet</v>
      </c>
      <c r="H52" s="36"/>
      <c r="I52" s="37"/>
      <c r="J52" s="37"/>
      <c r="K52" s="37"/>
      <c r="L52" s="37"/>
      <c r="M52" s="38"/>
      <c r="N52" s="133">
        <f t="shared" si="10"/>
        <v>0</v>
      </c>
      <c r="O52" s="134">
        <f t="shared" si="11"/>
        <v>0</v>
      </c>
      <c r="P52" s="134">
        <f t="shared" si="12"/>
        <v>0</v>
      </c>
      <c r="Q52" s="134">
        <f t="shared" si="13"/>
        <v>0</v>
      </c>
      <c r="R52" s="134">
        <f t="shared" si="14"/>
        <v>0</v>
      </c>
      <c r="S52" s="135">
        <f t="shared" si="15"/>
        <v>0</v>
      </c>
      <c r="T52" s="136">
        <f t="shared" si="16"/>
        <v>0</v>
      </c>
      <c r="U52" s="137"/>
      <c r="V52" s="137"/>
      <c r="W52" s="137"/>
      <c r="X52" s="137"/>
      <c r="Y52" s="94"/>
      <c r="Z52" s="105">
        <f t="shared" si="18"/>
        <v>0</v>
      </c>
      <c r="AA52" s="118"/>
      <c r="AB52" s="4"/>
      <c r="AC52" s="4"/>
      <c r="AD52" s="4"/>
      <c r="AE52" s="4"/>
      <c r="AF52" s="4"/>
      <c r="AG52" s="4"/>
      <c r="AH52" s="4"/>
      <c r="AI52" s="4"/>
    </row>
    <row r="53" spans="1:48" ht="16.899999999999999" customHeight="1">
      <c r="A53" s="207">
        <f t="shared" si="9"/>
        <v>0</v>
      </c>
      <c r="B53" s="8"/>
      <c r="C53" s="88" t="str">
        <f>IF(B53="","",            _xlfn.XLOOKUP(B53, Clients!G:G, Clients!F:F, "Not found")  )</f>
        <v/>
      </c>
      <c r="D53" s="31"/>
      <c r="E53" s="213">
        <f t="shared" si="0"/>
        <v>0</v>
      </c>
      <c r="F53" s="92"/>
      <c r="G53" s="161" t="str">
        <f t="shared" ca="1" si="17"/>
        <v>Sans objet</v>
      </c>
      <c r="H53" s="36"/>
      <c r="I53" s="37"/>
      <c r="J53" s="37"/>
      <c r="K53" s="37"/>
      <c r="L53" s="37"/>
      <c r="M53" s="38"/>
      <c r="N53" s="133">
        <f t="shared" si="10"/>
        <v>0</v>
      </c>
      <c r="O53" s="134">
        <f t="shared" si="11"/>
        <v>0</v>
      </c>
      <c r="P53" s="134">
        <f t="shared" si="12"/>
        <v>0</v>
      </c>
      <c r="Q53" s="134">
        <f t="shared" si="13"/>
        <v>0</v>
      </c>
      <c r="R53" s="134">
        <f t="shared" si="14"/>
        <v>0</v>
      </c>
      <c r="S53" s="135">
        <f t="shared" si="15"/>
        <v>0</v>
      </c>
      <c r="T53" s="136">
        <f t="shared" si="16"/>
        <v>0</v>
      </c>
      <c r="U53" s="137"/>
      <c r="V53" s="137"/>
      <c r="W53" s="137"/>
      <c r="X53" s="137"/>
      <c r="Y53" s="94"/>
      <c r="Z53" s="105">
        <f t="shared" si="18"/>
        <v>0</v>
      </c>
      <c r="AA53" s="4"/>
      <c r="AB53" s="4"/>
      <c r="AC53" s="4"/>
      <c r="AD53" s="4"/>
      <c r="AE53" s="4"/>
      <c r="AF53" s="4"/>
      <c r="AG53" s="4"/>
      <c r="AH53" s="4"/>
      <c r="AI53" s="4"/>
    </row>
    <row r="54" spans="1:48" ht="16.899999999999999" customHeight="1">
      <c r="A54" s="207">
        <f t="shared" si="9"/>
        <v>0</v>
      </c>
      <c r="B54" s="8"/>
      <c r="C54" s="88" t="str">
        <f>IF(B54="","",            _xlfn.XLOOKUP(B54, Clients!G:G, Clients!F:F, "Not found")  )</f>
        <v/>
      </c>
      <c r="D54" s="31"/>
      <c r="E54" s="213">
        <f t="shared" si="0"/>
        <v>0</v>
      </c>
      <c r="F54" s="92"/>
      <c r="G54" s="161" t="str">
        <f t="shared" ca="1" si="17"/>
        <v>Sans objet</v>
      </c>
      <c r="H54" s="36"/>
      <c r="I54" s="37"/>
      <c r="J54" s="37"/>
      <c r="K54" s="37"/>
      <c r="L54" s="37"/>
      <c r="M54" s="38"/>
      <c r="N54" s="133">
        <f t="shared" si="10"/>
        <v>0</v>
      </c>
      <c r="O54" s="134">
        <f t="shared" si="11"/>
        <v>0</v>
      </c>
      <c r="P54" s="134">
        <f t="shared" si="12"/>
        <v>0</v>
      </c>
      <c r="Q54" s="134">
        <f t="shared" si="13"/>
        <v>0</v>
      </c>
      <c r="R54" s="134">
        <f t="shared" si="14"/>
        <v>0</v>
      </c>
      <c r="S54" s="135">
        <f t="shared" si="15"/>
        <v>0</v>
      </c>
      <c r="T54" s="136">
        <f t="shared" si="16"/>
        <v>0</v>
      </c>
      <c r="U54" s="137"/>
      <c r="V54" s="137"/>
      <c r="W54" s="137"/>
      <c r="X54" s="137"/>
      <c r="Y54" s="94"/>
      <c r="Z54" s="105">
        <f t="shared" si="18"/>
        <v>0</v>
      </c>
      <c r="AA54" s="4"/>
      <c r="AB54" s="4"/>
      <c r="AC54" s="4"/>
      <c r="AD54" s="4"/>
      <c r="AE54" s="4"/>
      <c r="AF54" s="4"/>
      <c r="AG54" s="4"/>
      <c r="AH54" s="4"/>
      <c r="AI54" s="4"/>
    </row>
    <row r="55" spans="1:48" ht="16.899999999999999" customHeight="1">
      <c r="A55" s="207">
        <f t="shared" si="9"/>
        <v>0</v>
      </c>
      <c r="B55" s="8"/>
      <c r="C55" s="88" t="str">
        <f>IF(B55="","",            _xlfn.XLOOKUP(B55, Clients!G:G, Clients!F:F, "Not found")  )</f>
        <v/>
      </c>
      <c r="D55" s="31"/>
      <c r="E55" s="213">
        <f t="shared" si="0"/>
        <v>0</v>
      </c>
      <c r="F55" s="92"/>
      <c r="G55" s="161" t="str">
        <f t="shared" ca="1" si="17"/>
        <v>Sans objet</v>
      </c>
      <c r="H55" s="36"/>
      <c r="I55" s="37"/>
      <c r="J55" s="37"/>
      <c r="K55" s="37"/>
      <c r="L55" s="37"/>
      <c r="M55" s="38"/>
      <c r="N55" s="133">
        <f t="shared" si="10"/>
        <v>0</v>
      </c>
      <c r="O55" s="134">
        <f t="shared" si="11"/>
        <v>0</v>
      </c>
      <c r="P55" s="134">
        <f t="shared" si="12"/>
        <v>0</v>
      </c>
      <c r="Q55" s="134">
        <f t="shared" si="13"/>
        <v>0</v>
      </c>
      <c r="R55" s="134">
        <f t="shared" si="14"/>
        <v>0</v>
      </c>
      <c r="S55" s="135">
        <f t="shared" si="15"/>
        <v>0</v>
      </c>
      <c r="T55" s="136">
        <f t="shared" si="16"/>
        <v>0</v>
      </c>
      <c r="U55" s="137"/>
      <c r="V55" s="137"/>
      <c r="W55" s="137"/>
      <c r="X55" s="137"/>
      <c r="Y55" s="94"/>
      <c r="Z55" s="105">
        <f t="shared" si="18"/>
        <v>0</v>
      </c>
      <c r="AA55" s="4"/>
      <c r="AB55" s="4"/>
      <c r="AC55" s="4"/>
      <c r="AD55" s="4"/>
      <c r="AE55" s="4"/>
      <c r="AF55" s="4"/>
      <c r="AG55" s="4"/>
      <c r="AH55" s="4"/>
      <c r="AI55" s="4"/>
    </row>
    <row r="56" spans="1:48" ht="16.899999999999999" customHeight="1">
      <c r="A56" s="207">
        <f t="shared" si="9"/>
        <v>0</v>
      </c>
      <c r="B56" s="8"/>
      <c r="C56" s="88" t="str">
        <f>IF(B56="","",            _xlfn.XLOOKUP(B56, Clients!G:G, Clients!F:F, "Not found")  )</f>
        <v/>
      </c>
      <c r="D56" s="31"/>
      <c r="E56" s="213">
        <f t="shared" si="0"/>
        <v>0</v>
      </c>
      <c r="F56" s="92"/>
      <c r="G56" s="161" t="str">
        <f t="shared" ca="1" si="17"/>
        <v>Sans objet</v>
      </c>
      <c r="H56" s="36"/>
      <c r="I56" s="37"/>
      <c r="J56" s="37"/>
      <c r="K56" s="37"/>
      <c r="L56" s="37"/>
      <c r="M56" s="38"/>
      <c r="N56" s="133">
        <f t="shared" si="10"/>
        <v>0</v>
      </c>
      <c r="O56" s="134">
        <f t="shared" si="11"/>
        <v>0</v>
      </c>
      <c r="P56" s="134">
        <f t="shared" si="12"/>
        <v>0</v>
      </c>
      <c r="Q56" s="134">
        <f t="shared" si="13"/>
        <v>0</v>
      </c>
      <c r="R56" s="134">
        <f t="shared" si="14"/>
        <v>0</v>
      </c>
      <c r="S56" s="135">
        <f t="shared" si="15"/>
        <v>0</v>
      </c>
      <c r="T56" s="136">
        <f t="shared" si="16"/>
        <v>0</v>
      </c>
      <c r="U56" s="137"/>
      <c r="V56" s="137"/>
      <c r="W56" s="137"/>
      <c r="X56" s="137"/>
      <c r="Y56" s="94"/>
      <c r="Z56" s="105">
        <f t="shared" si="18"/>
        <v>0</v>
      </c>
      <c r="AA56" s="4"/>
      <c r="AB56" s="4"/>
      <c r="AC56" s="4"/>
      <c r="AD56" s="4"/>
      <c r="AE56" s="4"/>
      <c r="AF56" s="4"/>
      <c r="AG56" s="4"/>
      <c r="AH56" s="4"/>
      <c r="AI56" s="4"/>
    </row>
    <row r="57" spans="1:48" ht="16.899999999999999" customHeight="1">
      <c r="A57" s="207">
        <f t="shared" si="9"/>
        <v>0</v>
      </c>
      <c r="B57" s="8"/>
      <c r="C57" s="88" t="str">
        <f>IF(B57="","",            _xlfn.XLOOKUP(B57, Clients!G:G, Clients!F:F, "Not found")  )</f>
        <v/>
      </c>
      <c r="D57" s="31"/>
      <c r="E57" s="213">
        <f t="shared" si="0"/>
        <v>0</v>
      </c>
      <c r="F57" s="92"/>
      <c r="G57" s="161" t="str">
        <f t="shared" ca="1" si="17"/>
        <v>Sans objet</v>
      </c>
      <c r="H57" s="36"/>
      <c r="I57" s="37"/>
      <c r="J57" s="37"/>
      <c r="K57" s="37"/>
      <c r="L57" s="37"/>
      <c r="M57" s="38"/>
      <c r="N57" s="133">
        <f t="shared" si="10"/>
        <v>0</v>
      </c>
      <c r="O57" s="134">
        <f t="shared" si="11"/>
        <v>0</v>
      </c>
      <c r="P57" s="134">
        <f t="shared" si="12"/>
        <v>0</v>
      </c>
      <c r="Q57" s="134">
        <f t="shared" si="13"/>
        <v>0</v>
      </c>
      <c r="R57" s="134">
        <f t="shared" si="14"/>
        <v>0</v>
      </c>
      <c r="S57" s="135">
        <f t="shared" si="15"/>
        <v>0</v>
      </c>
      <c r="T57" s="136">
        <f t="shared" si="16"/>
        <v>0</v>
      </c>
      <c r="U57" s="137"/>
      <c r="V57" s="137"/>
      <c r="W57" s="137"/>
      <c r="X57" s="137"/>
      <c r="Y57" s="94"/>
      <c r="Z57" s="105">
        <f t="shared" si="18"/>
        <v>0</v>
      </c>
      <c r="AA57" s="4"/>
      <c r="AB57" s="4"/>
      <c r="AC57" s="4"/>
      <c r="AD57" s="4"/>
      <c r="AE57" s="4"/>
      <c r="AF57" s="4"/>
      <c r="AG57" s="4"/>
      <c r="AH57" s="4"/>
      <c r="AI57" s="4"/>
    </row>
    <row r="58" spans="1:48" ht="16.899999999999999" customHeight="1">
      <c r="A58" s="207">
        <f t="shared" si="9"/>
        <v>0</v>
      </c>
      <c r="B58" s="8"/>
      <c r="C58" s="88" t="str">
        <f>IF(B58="","",            _xlfn.XLOOKUP(B58, Clients!G:G, Clients!F:F, "Not found")  )</f>
        <v/>
      </c>
      <c r="D58" s="31"/>
      <c r="E58" s="213">
        <f t="shared" si="0"/>
        <v>0</v>
      </c>
      <c r="F58" s="92"/>
      <c r="G58" s="161" t="str">
        <f t="shared" ca="1" si="17"/>
        <v>Sans objet</v>
      </c>
      <c r="H58" s="36"/>
      <c r="I58" s="37"/>
      <c r="J58" s="37"/>
      <c r="K58" s="37"/>
      <c r="L58" s="37"/>
      <c r="M58" s="38"/>
      <c r="N58" s="133">
        <f t="shared" si="10"/>
        <v>0</v>
      </c>
      <c r="O58" s="134">
        <f t="shared" si="11"/>
        <v>0</v>
      </c>
      <c r="P58" s="134">
        <f t="shared" si="12"/>
        <v>0</v>
      </c>
      <c r="Q58" s="134">
        <f t="shared" si="13"/>
        <v>0</v>
      </c>
      <c r="R58" s="134">
        <f t="shared" si="14"/>
        <v>0</v>
      </c>
      <c r="S58" s="135">
        <f t="shared" si="15"/>
        <v>0</v>
      </c>
      <c r="T58" s="136">
        <f t="shared" si="16"/>
        <v>0</v>
      </c>
      <c r="U58" s="137"/>
      <c r="V58" s="137"/>
      <c r="W58" s="137"/>
      <c r="X58" s="137"/>
      <c r="Y58" s="94"/>
      <c r="Z58" s="105">
        <f t="shared" si="18"/>
        <v>0</v>
      </c>
      <c r="AA58" s="4"/>
      <c r="AB58" s="4"/>
      <c r="AC58" s="4"/>
      <c r="AD58" s="4"/>
      <c r="AE58" s="4"/>
      <c r="AF58" s="4"/>
      <c r="AG58" s="4"/>
      <c r="AH58" s="4"/>
      <c r="AI58" s="4"/>
    </row>
    <row r="59" spans="1:48" ht="16.899999999999999" customHeight="1">
      <c r="A59" s="207">
        <f t="shared" si="9"/>
        <v>0</v>
      </c>
      <c r="B59" s="8"/>
      <c r="C59" s="88" t="str">
        <f>IF(B59="","",            _xlfn.XLOOKUP(B59, Clients!G:G, Clients!F:F, "Not found")  )</f>
        <v/>
      </c>
      <c r="D59" s="31"/>
      <c r="E59" s="213">
        <f t="shared" si="0"/>
        <v>0</v>
      </c>
      <c r="F59" s="92"/>
      <c r="G59" s="161" t="str">
        <f t="shared" ca="1" si="17"/>
        <v>Sans objet</v>
      </c>
      <c r="H59" s="36"/>
      <c r="I59" s="37"/>
      <c r="J59" s="37"/>
      <c r="K59" s="37"/>
      <c r="L59" s="37"/>
      <c r="M59" s="38"/>
      <c r="N59" s="133">
        <f t="shared" si="10"/>
        <v>0</v>
      </c>
      <c r="O59" s="134">
        <f t="shared" si="11"/>
        <v>0</v>
      </c>
      <c r="P59" s="134">
        <f t="shared" si="12"/>
        <v>0</v>
      </c>
      <c r="Q59" s="134">
        <f t="shared" si="13"/>
        <v>0</v>
      </c>
      <c r="R59" s="134">
        <f t="shared" si="14"/>
        <v>0</v>
      </c>
      <c r="S59" s="135">
        <f t="shared" si="15"/>
        <v>0</v>
      </c>
      <c r="T59" s="136">
        <f t="shared" si="16"/>
        <v>0</v>
      </c>
      <c r="U59" s="137"/>
      <c r="V59" s="137"/>
      <c r="W59" s="137"/>
      <c r="X59" s="137"/>
      <c r="Y59" s="94"/>
      <c r="Z59" s="105">
        <f t="shared" si="18"/>
        <v>0</v>
      </c>
      <c r="AA59" s="4"/>
      <c r="AB59" s="4"/>
      <c r="AC59" s="4"/>
      <c r="AD59" s="4"/>
      <c r="AE59" s="4"/>
      <c r="AF59" s="4"/>
      <c r="AG59" s="4"/>
      <c r="AH59" s="4"/>
      <c r="AI59" s="4"/>
    </row>
    <row r="60" spans="1:48" ht="16.899999999999999" customHeight="1">
      <c r="A60" s="207">
        <f t="shared" si="9"/>
        <v>0</v>
      </c>
      <c r="B60" s="8"/>
      <c r="C60" s="88" t="str">
        <f>IF(B60="","",            _xlfn.XLOOKUP(B60, Clients!G:G, Clients!F:F, "Not found")  )</f>
        <v/>
      </c>
      <c r="D60" s="31"/>
      <c r="E60" s="213">
        <f t="shared" si="0"/>
        <v>0</v>
      </c>
      <c r="F60" s="92"/>
      <c r="G60" s="161" t="str">
        <f t="shared" ca="1" si="17"/>
        <v>Sans objet</v>
      </c>
      <c r="H60" s="36"/>
      <c r="I60" s="37"/>
      <c r="J60" s="37"/>
      <c r="K60" s="37"/>
      <c r="L60" s="37"/>
      <c r="M60" s="38"/>
      <c r="N60" s="133">
        <f t="shared" si="10"/>
        <v>0</v>
      </c>
      <c r="O60" s="134">
        <f t="shared" si="11"/>
        <v>0</v>
      </c>
      <c r="P60" s="134">
        <f t="shared" si="12"/>
        <v>0</v>
      </c>
      <c r="Q60" s="134">
        <f t="shared" si="13"/>
        <v>0</v>
      </c>
      <c r="R60" s="134">
        <f t="shared" si="14"/>
        <v>0</v>
      </c>
      <c r="S60" s="135">
        <f t="shared" si="15"/>
        <v>0</v>
      </c>
      <c r="T60" s="136">
        <f t="shared" si="16"/>
        <v>0</v>
      </c>
      <c r="U60" s="137"/>
      <c r="V60" s="137"/>
      <c r="W60" s="137"/>
      <c r="X60" s="137"/>
      <c r="Y60" s="94"/>
      <c r="Z60" s="105">
        <f t="shared" si="18"/>
        <v>0</v>
      </c>
      <c r="AA60" s="4"/>
      <c r="AB60" s="4"/>
      <c r="AC60" s="4"/>
      <c r="AD60" s="4"/>
      <c r="AE60" s="4"/>
      <c r="AF60" s="4"/>
      <c r="AG60" s="4"/>
      <c r="AH60" s="4"/>
      <c r="AI60" s="4"/>
    </row>
    <row r="61" spans="1:48" ht="16.899999999999999" customHeight="1">
      <c r="A61" s="207">
        <f t="shared" si="9"/>
        <v>0</v>
      </c>
      <c r="B61" s="8"/>
      <c r="C61" s="88" t="str">
        <f>IF(B61="","",            _xlfn.XLOOKUP(B61, Clients!G:G, Clients!F:F, "Not found")  )</f>
        <v/>
      </c>
      <c r="D61" s="31"/>
      <c r="E61" s="213">
        <f t="shared" si="0"/>
        <v>0</v>
      </c>
      <c r="F61" s="92"/>
      <c r="G61" s="161" t="str">
        <f t="shared" ca="1" si="17"/>
        <v>Sans objet</v>
      </c>
      <c r="H61" s="36"/>
      <c r="I61" s="37"/>
      <c r="J61" s="37"/>
      <c r="K61" s="37"/>
      <c r="L61" s="37"/>
      <c r="M61" s="38"/>
      <c r="N61" s="133">
        <f t="shared" si="10"/>
        <v>0</v>
      </c>
      <c r="O61" s="134">
        <f t="shared" si="11"/>
        <v>0</v>
      </c>
      <c r="P61" s="134">
        <f t="shared" si="12"/>
        <v>0</v>
      </c>
      <c r="Q61" s="134">
        <f t="shared" si="13"/>
        <v>0</v>
      </c>
      <c r="R61" s="134">
        <f t="shared" si="14"/>
        <v>0</v>
      </c>
      <c r="S61" s="135">
        <f t="shared" si="15"/>
        <v>0</v>
      </c>
      <c r="T61" s="136">
        <f t="shared" si="16"/>
        <v>0</v>
      </c>
      <c r="U61" s="137"/>
      <c r="V61" s="137"/>
      <c r="W61" s="137"/>
      <c r="X61" s="137"/>
      <c r="Y61" s="94"/>
      <c r="Z61" s="105">
        <f t="shared" si="18"/>
        <v>0</v>
      </c>
      <c r="AA61" s="4"/>
      <c r="AB61" s="4"/>
      <c r="AC61" s="4"/>
      <c r="AD61" s="4"/>
      <c r="AE61" s="4"/>
      <c r="AF61" s="4"/>
      <c r="AG61" s="4"/>
      <c r="AH61" s="4"/>
      <c r="AI61" s="4"/>
    </row>
    <row r="62" spans="1:48" ht="16.899999999999999" customHeight="1">
      <c r="A62" s="207">
        <f t="shared" si="9"/>
        <v>0</v>
      </c>
      <c r="B62" s="8"/>
      <c r="C62" s="88" t="str">
        <f>IF(B62="","",            _xlfn.XLOOKUP(B62, Clients!G:G, Clients!F:F, "Not found")  )</f>
        <v/>
      </c>
      <c r="D62" s="31"/>
      <c r="E62" s="213">
        <f t="shared" si="0"/>
        <v>0</v>
      </c>
      <c r="F62" s="92"/>
      <c r="G62" s="161" t="str">
        <f t="shared" ca="1" si="17"/>
        <v>Sans objet</v>
      </c>
      <c r="H62" s="36"/>
      <c r="I62" s="37"/>
      <c r="J62" s="37"/>
      <c r="K62" s="37"/>
      <c r="L62" s="37"/>
      <c r="M62" s="38"/>
      <c r="N62" s="133">
        <f t="shared" si="10"/>
        <v>0</v>
      </c>
      <c r="O62" s="134">
        <f t="shared" si="11"/>
        <v>0</v>
      </c>
      <c r="P62" s="134">
        <f t="shared" si="12"/>
        <v>0</v>
      </c>
      <c r="Q62" s="134">
        <f t="shared" si="13"/>
        <v>0</v>
      </c>
      <c r="R62" s="134">
        <f t="shared" si="14"/>
        <v>0</v>
      </c>
      <c r="S62" s="135">
        <f t="shared" si="15"/>
        <v>0</v>
      </c>
      <c r="T62" s="136">
        <f t="shared" si="16"/>
        <v>0</v>
      </c>
      <c r="U62" s="137"/>
      <c r="V62" s="137"/>
      <c r="W62" s="137"/>
      <c r="X62" s="137"/>
      <c r="Y62" s="94"/>
      <c r="Z62" s="105">
        <f t="shared" si="18"/>
        <v>0</v>
      </c>
      <c r="AA62" s="4"/>
      <c r="AB62" s="4"/>
      <c r="AC62" s="4"/>
      <c r="AD62" s="4"/>
      <c r="AE62" s="4"/>
      <c r="AF62" s="4"/>
      <c r="AG62" s="4"/>
      <c r="AH62" s="4"/>
      <c r="AI62" s="4"/>
    </row>
    <row r="63" spans="1:48" ht="16.899999999999999" customHeight="1">
      <c r="A63" s="207">
        <f t="shared" si="9"/>
        <v>0</v>
      </c>
      <c r="B63" s="8"/>
      <c r="C63" s="88" t="str">
        <f>IF(B63="","",            _xlfn.XLOOKUP(B63, Clients!G:G, Clients!F:F, "Not found")  )</f>
        <v/>
      </c>
      <c r="D63" s="31"/>
      <c r="E63" s="213">
        <f t="shared" si="0"/>
        <v>0</v>
      </c>
      <c r="F63" s="92"/>
      <c r="G63" s="161" t="str">
        <f t="shared" ca="1" si="17"/>
        <v>Sans objet</v>
      </c>
      <c r="H63" s="36"/>
      <c r="I63" s="37"/>
      <c r="J63" s="37"/>
      <c r="K63" s="37"/>
      <c r="L63" s="37"/>
      <c r="M63" s="38"/>
      <c r="N63" s="133">
        <f t="shared" si="10"/>
        <v>0</v>
      </c>
      <c r="O63" s="134">
        <f t="shared" si="11"/>
        <v>0</v>
      </c>
      <c r="P63" s="134">
        <f t="shared" si="12"/>
        <v>0</v>
      </c>
      <c r="Q63" s="134">
        <f t="shared" si="13"/>
        <v>0</v>
      </c>
      <c r="R63" s="134">
        <f t="shared" si="14"/>
        <v>0</v>
      </c>
      <c r="S63" s="135">
        <f t="shared" si="15"/>
        <v>0</v>
      </c>
      <c r="T63" s="136">
        <f t="shared" si="16"/>
        <v>0</v>
      </c>
      <c r="U63" s="137"/>
      <c r="V63" s="137"/>
      <c r="W63" s="137"/>
      <c r="X63" s="137"/>
      <c r="Y63" s="94"/>
      <c r="Z63" s="105">
        <f t="shared" si="18"/>
        <v>0</v>
      </c>
      <c r="AA63" s="4"/>
      <c r="AB63" s="3"/>
      <c r="AC63" s="3"/>
      <c r="AD63" s="3"/>
      <c r="AE63" s="3"/>
      <c r="AF63" s="3"/>
      <c r="AG63" s="4"/>
      <c r="AH63" s="4"/>
      <c r="AI63" s="4"/>
    </row>
    <row r="64" spans="1:48" ht="16.899999999999999" customHeight="1">
      <c r="A64" s="207">
        <f t="shared" si="9"/>
        <v>0</v>
      </c>
      <c r="B64" s="8"/>
      <c r="C64" s="88" t="str">
        <f>IF(B64="","",            _xlfn.XLOOKUP(B64, Clients!G:G, Clients!F:F, "Not found")  )</f>
        <v/>
      </c>
      <c r="D64" s="31"/>
      <c r="E64" s="213">
        <f t="shared" si="0"/>
        <v>0</v>
      </c>
      <c r="F64" s="92"/>
      <c r="G64" s="161" t="str">
        <f t="shared" ca="1" si="17"/>
        <v>Sans objet</v>
      </c>
      <c r="H64" s="36"/>
      <c r="I64" s="37"/>
      <c r="J64" s="37"/>
      <c r="K64" s="37"/>
      <c r="L64" s="37"/>
      <c r="M64" s="38"/>
      <c r="N64" s="133">
        <f t="shared" si="10"/>
        <v>0</v>
      </c>
      <c r="O64" s="134">
        <f t="shared" si="11"/>
        <v>0</v>
      </c>
      <c r="P64" s="134">
        <f t="shared" si="12"/>
        <v>0</v>
      </c>
      <c r="Q64" s="134">
        <f t="shared" si="13"/>
        <v>0</v>
      </c>
      <c r="R64" s="134">
        <f t="shared" si="14"/>
        <v>0</v>
      </c>
      <c r="S64" s="135">
        <f t="shared" si="15"/>
        <v>0</v>
      </c>
      <c r="T64" s="136">
        <f t="shared" si="16"/>
        <v>0</v>
      </c>
      <c r="U64" s="137"/>
      <c r="V64" s="137"/>
      <c r="W64" s="137"/>
      <c r="X64" s="137"/>
      <c r="Y64" s="94"/>
      <c r="Z64" s="105">
        <f t="shared" si="18"/>
        <v>0</v>
      </c>
      <c r="AA64" s="4"/>
      <c r="AB64" s="1"/>
      <c r="AC64" s="4"/>
      <c r="AD64" s="4"/>
      <c r="AE64" s="4"/>
      <c r="AF64" s="4"/>
      <c r="AG64" s="4"/>
      <c r="AH64" s="4"/>
      <c r="AI64" s="4"/>
    </row>
    <row r="65" spans="1:35" ht="16.899999999999999" customHeight="1">
      <c r="A65" s="207">
        <f t="shared" si="9"/>
        <v>0</v>
      </c>
      <c r="B65" s="8"/>
      <c r="C65" s="88" t="str">
        <f>IF(B65="","",            _xlfn.XLOOKUP(B65, Clients!G:G, Clients!F:F, "Not found")  )</f>
        <v/>
      </c>
      <c r="D65" s="31"/>
      <c r="E65" s="213">
        <f t="shared" si="0"/>
        <v>0</v>
      </c>
      <c r="F65" s="92"/>
      <c r="G65" s="161" t="str">
        <f t="shared" ca="1" si="17"/>
        <v>Sans objet</v>
      </c>
      <c r="H65" s="36"/>
      <c r="I65" s="37"/>
      <c r="J65" s="37"/>
      <c r="K65" s="37"/>
      <c r="L65" s="37"/>
      <c r="M65" s="38"/>
      <c r="N65" s="133">
        <f t="shared" si="10"/>
        <v>0</v>
      </c>
      <c r="O65" s="134">
        <f t="shared" si="11"/>
        <v>0</v>
      </c>
      <c r="P65" s="134">
        <f t="shared" si="12"/>
        <v>0</v>
      </c>
      <c r="Q65" s="134">
        <f t="shared" si="13"/>
        <v>0</v>
      </c>
      <c r="R65" s="134">
        <f t="shared" si="14"/>
        <v>0</v>
      </c>
      <c r="S65" s="135">
        <f t="shared" si="15"/>
        <v>0</v>
      </c>
      <c r="T65" s="136">
        <f t="shared" si="16"/>
        <v>0</v>
      </c>
      <c r="U65" s="137"/>
      <c r="V65" s="137"/>
      <c r="W65" s="137"/>
      <c r="X65" s="137"/>
      <c r="Y65" s="94"/>
      <c r="Z65" s="105">
        <f t="shared" si="18"/>
        <v>0</v>
      </c>
      <c r="AA65" s="4"/>
      <c r="AB65" s="1"/>
      <c r="AC65" s="4"/>
      <c r="AD65" s="4"/>
      <c r="AE65" s="4"/>
      <c r="AF65" s="4"/>
      <c r="AG65" s="4"/>
      <c r="AH65" s="4"/>
      <c r="AI65" s="4"/>
    </row>
    <row r="66" spans="1:35" ht="16.899999999999999" customHeight="1">
      <c r="A66" s="207">
        <f t="shared" si="9"/>
        <v>0</v>
      </c>
      <c r="B66" s="8"/>
      <c r="C66" s="88" t="str">
        <f>IF(B66="","",            _xlfn.XLOOKUP(B66, Clients!G:G, Clients!F:F, "Not found")  )</f>
        <v/>
      </c>
      <c r="D66" s="31"/>
      <c r="E66" s="213">
        <f t="shared" ref="E66:E129" si="19">D66*7</f>
        <v>0</v>
      </c>
      <c r="F66" s="92"/>
      <c r="G66" s="161" t="str">
        <f t="shared" ref="G66:G97" ca="1" si="20">+IF(A66=1,(+TODAY())-F66,"Sans objet")</f>
        <v>Sans objet</v>
      </c>
      <c r="H66" s="36"/>
      <c r="I66" s="37"/>
      <c r="J66" s="37"/>
      <c r="K66" s="37"/>
      <c r="L66" s="37"/>
      <c r="M66" s="38"/>
      <c r="N66" s="133">
        <f t="shared" si="10"/>
        <v>0</v>
      </c>
      <c r="O66" s="134">
        <f t="shared" si="11"/>
        <v>0</v>
      </c>
      <c r="P66" s="134">
        <f t="shared" si="12"/>
        <v>0</v>
      </c>
      <c r="Q66" s="134">
        <f t="shared" si="13"/>
        <v>0</v>
      </c>
      <c r="R66" s="134">
        <f t="shared" si="14"/>
        <v>0</v>
      </c>
      <c r="S66" s="135">
        <f t="shared" si="15"/>
        <v>0</v>
      </c>
      <c r="T66" s="136">
        <f t="shared" si="16"/>
        <v>0</v>
      </c>
      <c r="U66" s="137"/>
      <c r="V66" s="137"/>
      <c r="W66" s="137"/>
      <c r="X66" s="137"/>
      <c r="Y66" s="94"/>
      <c r="Z66" s="105">
        <f t="shared" ref="Z66:Z97" si="21">+T66-E66</f>
        <v>0</v>
      </c>
      <c r="AA66" s="4"/>
      <c r="AB66" s="1"/>
      <c r="AC66" s="4"/>
      <c r="AD66" s="4"/>
      <c r="AE66" s="4"/>
      <c r="AF66" s="4"/>
      <c r="AG66" s="4"/>
      <c r="AH66" s="4"/>
      <c r="AI66" s="4"/>
    </row>
    <row r="67" spans="1:35" ht="16.899999999999999" customHeight="1">
      <c r="A67" s="207">
        <f t="shared" ref="A67:A130" si="22">+IF(D67&gt;0,1,0)</f>
        <v>0</v>
      </c>
      <c r="B67" s="8"/>
      <c r="C67" s="88" t="str">
        <f>IF(B67="","",            _xlfn.XLOOKUP(B67, Clients!G:G, Clients!F:F, "Not found")  )</f>
        <v/>
      </c>
      <c r="D67" s="31"/>
      <c r="E67" s="213">
        <f t="shared" si="19"/>
        <v>0</v>
      </c>
      <c r="F67" s="92"/>
      <c r="G67" s="161" t="str">
        <f t="shared" ca="1" si="20"/>
        <v>Sans objet</v>
      </c>
      <c r="H67" s="36"/>
      <c r="I67" s="37"/>
      <c r="J67" s="37"/>
      <c r="K67" s="37"/>
      <c r="L67" s="37"/>
      <c r="M67" s="38"/>
      <c r="N67" s="133">
        <f t="shared" ref="N67:N130" si="23">+$E67*H67</f>
        <v>0</v>
      </c>
      <c r="O67" s="134">
        <f t="shared" ref="O67:O130" si="24">+$E67*I67</f>
        <v>0</v>
      </c>
      <c r="P67" s="134">
        <f t="shared" ref="P67:P130" si="25">+$E67*J67</f>
        <v>0</v>
      </c>
      <c r="Q67" s="134">
        <f t="shared" ref="Q67:Q130" si="26">+$E67*K67</f>
        <v>0</v>
      </c>
      <c r="R67" s="134">
        <f t="shared" ref="R67:R130" si="27">+$E67*L67</f>
        <v>0</v>
      </c>
      <c r="S67" s="135">
        <f t="shared" ref="S67:S130" si="28">+$E67*M67</f>
        <v>0</v>
      </c>
      <c r="T67" s="136">
        <f t="shared" ref="T67:T130" si="29">SUM(N67:S67)</f>
        <v>0</v>
      </c>
      <c r="U67" s="137"/>
      <c r="V67" s="137"/>
      <c r="W67" s="137"/>
      <c r="X67" s="137"/>
      <c r="Y67" s="94"/>
      <c r="Z67" s="105">
        <f t="shared" si="21"/>
        <v>0</v>
      </c>
      <c r="AA67" s="4"/>
      <c r="AB67" s="1"/>
      <c r="AC67" s="4"/>
      <c r="AD67" s="4"/>
      <c r="AE67" s="4"/>
      <c r="AF67" s="4"/>
      <c r="AG67" s="4"/>
      <c r="AH67" s="4"/>
      <c r="AI67" s="4"/>
    </row>
    <row r="68" spans="1:35" ht="16.899999999999999" customHeight="1">
      <c r="A68" s="207">
        <f t="shared" si="22"/>
        <v>0</v>
      </c>
      <c r="B68" s="8"/>
      <c r="C68" s="88" t="str">
        <f>IF(B68="","",            _xlfn.XLOOKUP(B68, Clients!G:G, Clients!F:F, "Not found")  )</f>
        <v/>
      </c>
      <c r="D68" s="31"/>
      <c r="E68" s="213">
        <f t="shared" si="19"/>
        <v>0</v>
      </c>
      <c r="F68" s="92"/>
      <c r="G68" s="161" t="str">
        <f t="shared" ca="1" si="20"/>
        <v>Sans objet</v>
      </c>
      <c r="H68" s="36"/>
      <c r="I68" s="37"/>
      <c r="J68" s="37"/>
      <c r="K68" s="37"/>
      <c r="L68" s="37"/>
      <c r="M68" s="38"/>
      <c r="N68" s="133">
        <f t="shared" si="23"/>
        <v>0</v>
      </c>
      <c r="O68" s="134">
        <f t="shared" si="24"/>
        <v>0</v>
      </c>
      <c r="P68" s="134">
        <f t="shared" si="25"/>
        <v>0</v>
      </c>
      <c r="Q68" s="134">
        <f t="shared" si="26"/>
        <v>0</v>
      </c>
      <c r="R68" s="134">
        <f t="shared" si="27"/>
        <v>0</v>
      </c>
      <c r="S68" s="135">
        <f t="shared" si="28"/>
        <v>0</v>
      </c>
      <c r="T68" s="136">
        <f t="shared" si="29"/>
        <v>0</v>
      </c>
      <c r="U68" s="137"/>
      <c r="V68" s="137"/>
      <c r="W68" s="137"/>
      <c r="X68" s="137"/>
      <c r="Y68" s="94"/>
      <c r="Z68" s="105">
        <f t="shared" si="21"/>
        <v>0</v>
      </c>
      <c r="AA68" s="4"/>
      <c r="AB68" s="1"/>
      <c r="AC68" s="4"/>
      <c r="AD68" s="4"/>
      <c r="AE68" s="4"/>
      <c r="AF68" s="4"/>
      <c r="AG68" s="4"/>
      <c r="AH68" s="4"/>
      <c r="AI68" s="4"/>
    </row>
    <row r="69" spans="1:35" ht="16.899999999999999" customHeight="1">
      <c r="A69" s="207">
        <f t="shared" si="22"/>
        <v>0</v>
      </c>
      <c r="B69" s="8"/>
      <c r="C69" s="88" t="str">
        <f>IF(B69="","",            _xlfn.XLOOKUP(B69, Clients!G:G, Clients!F:F, "Not found")  )</f>
        <v/>
      </c>
      <c r="D69" s="31"/>
      <c r="E69" s="213">
        <f t="shared" si="19"/>
        <v>0</v>
      </c>
      <c r="F69" s="92"/>
      <c r="G69" s="161" t="str">
        <f t="shared" ca="1" si="20"/>
        <v>Sans objet</v>
      </c>
      <c r="H69" s="36"/>
      <c r="I69" s="37"/>
      <c r="J69" s="37"/>
      <c r="K69" s="37"/>
      <c r="L69" s="37"/>
      <c r="M69" s="38"/>
      <c r="N69" s="133">
        <f t="shared" si="23"/>
        <v>0</v>
      </c>
      <c r="O69" s="134">
        <f t="shared" si="24"/>
        <v>0</v>
      </c>
      <c r="P69" s="134">
        <f t="shared" si="25"/>
        <v>0</v>
      </c>
      <c r="Q69" s="134">
        <f t="shared" si="26"/>
        <v>0</v>
      </c>
      <c r="R69" s="134">
        <f t="shared" si="27"/>
        <v>0</v>
      </c>
      <c r="S69" s="135">
        <f t="shared" si="28"/>
        <v>0</v>
      </c>
      <c r="T69" s="136">
        <f t="shared" si="29"/>
        <v>0</v>
      </c>
      <c r="U69" s="137"/>
      <c r="V69" s="137"/>
      <c r="W69" s="137"/>
      <c r="X69" s="137"/>
      <c r="Y69" s="94"/>
      <c r="Z69" s="105">
        <f t="shared" si="21"/>
        <v>0</v>
      </c>
      <c r="AA69" s="4"/>
      <c r="AB69" s="2"/>
      <c r="AC69" s="4"/>
      <c r="AD69" s="119"/>
      <c r="AE69" s="119"/>
      <c r="AF69" s="4"/>
      <c r="AG69" s="4"/>
      <c r="AH69" s="4"/>
      <c r="AI69" s="4"/>
    </row>
    <row r="70" spans="1:35" ht="16.899999999999999" customHeight="1">
      <c r="A70" s="207">
        <f t="shared" si="22"/>
        <v>0</v>
      </c>
      <c r="B70" s="8"/>
      <c r="C70" s="88" t="str">
        <f>IF(B70="","",            _xlfn.XLOOKUP(B70, Clients!G:G, Clients!F:F, "Not found")  )</f>
        <v/>
      </c>
      <c r="D70" s="31"/>
      <c r="E70" s="213">
        <f t="shared" si="19"/>
        <v>0</v>
      </c>
      <c r="F70" s="92"/>
      <c r="G70" s="161" t="str">
        <f t="shared" ca="1" si="20"/>
        <v>Sans objet</v>
      </c>
      <c r="H70" s="36"/>
      <c r="I70" s="37"/>
      <c r="J70" s="37"/>
      <c r="K70" s="37"/>
      <c r="L70" s="37"/>
      <c r="M70" s="38"/>
      <c r="N70" s="133">
        <f t="shared" si="23"/>
        <v>0</v>
      </c>
      <c r="O70" s="134">
        <f t="shared" si="24"/>
        <v>0</v>
      </c>
      <c r="P70" s="134">
        <f t="shared" si="25"/>
        <v>0</v>
      </c>
      <c r="Q70" s="134">
        <f t="shared" si="26"/>
        <v>0</v>
      </c>
      <c r="R70" s="134">
        <f t="shared" si="27"/>
        <v>0</v>
      </c>
      <c r="S70" s="135">
        <f t="shared" si="28"/>
        <v>0</v>
      </c>
      <c r="T70" s="136">
        <f t="shared" si="29"/>
        <v>0</v>
      </c>
      <c r="U70" s="137"/>
      <c r="V70" s="137"/>
      <c r="W70" s="137"/>
      <c r="X70" s="137"/>
      <c r="Y70" s="94"/>
      <c r="Z70" s="105">
        <f t="shared" si="21"/>
        <v>0</v>
      </c>
      <c r="AA70" s="4"/>
      <c r="AB70" s="1"/>
      <c r="AC70" s="4"/>
      <c r="AD70" s="4"/>
      <c r="AE70" s="4"/>
      <c r="AF70" s="119"/>
      <c r="AG70" s="123"/>
      <c r="AH70" s="123"/>
      <c r="AI70" s="123"/>
    </row>
    <row r="71" spans="1:35" ht="16.899999999999999" customHeight="1">
      <c r="A71" s="207">
        <f t="shared" si="22"/>
        <v>0</v>
      </c>
      <c r="B71" s="8"/>
      <c r="C71" s="88" t="str">
        <f>IF(B71="","",            _xlfn.XLOOKUP(B71, Clients!G:G, Clients!F:F, "Not found")  )</f>
        <v/>
      </c>
      <c r="D71" s="31"/>
      <c r="E71" s="213">
        <f t="shared" si="19"/>
        <v>0</v>
      </c>
      <c r="F71" s="92"/>
      <c r="G71" s="161" t="str">
        <f t="shared" ca="1" si="20"/>
        <v>Sans objet</v>
      </c>
      <c r="H71" s="36"/>
      <c r="I71" s="37"/>
      <c r="J71" s="37"/>
      <c r="K71" s="37"/>
      <c r="L71" s="37"/>
      <c r="M71" s="38"/>
      <c r="N71" s="133">
        <f t="shared" si="23"/>
        <v>0</v>
      </c>
      <c r="O71" s="134">
        <f t="shared" si="24"/>
        <v>0</v>
      </c>
      <c r="P71" s="134">
        <f t="shared" si="25"/>
        <v>0</v>
      </c>
      <c r="Q71" s="134">
        <f t="shared" si="26"/>
        <v>0</v>
      </c>
      <c r="R71" s="134">
        <f t="shared" si="27"/>
        <v>0</v>
      </c>
      <c r="S71" s="135">
        <f t="shared" si="28"/>
        <v>0</v>
      </c>
      <c r="T71" s="136">
        <f t="shared" si="29"/>
        <v>0</v>
      </c>
      <c r="U71" s="137"/>
      <c r="V71" s="137"/>
      <c r="W71" s="137"/>
      <c r="X71" s="137"/>
      <c r="Y71" s="94"/>
      <c r="Z71" s="105">
        <f t="shared" si="21"/>
        <v>0</v>
      </c>
      <c r="AA71" s="4"/>
      <c r="AB71" s="1"/>
      <c r="AC71" s="4"/>
      <c r="AD71" s="4"/>
      <c r="AE71" s="4"/>
      <c r="AF71" s="4"/>
      <c r="AG71" s="123"/>
      <c r="AH71" s="123"/>
      <c r="AI71" s="4"/>
    </row>
    <row r="72" spans="1:35" ht="16.899999999999999" customHeight="1">
      <c r="A72" s="207">
        <f t="shared" si="22"/>
        <v>0</v>
      </c>
      <c r="B72" s="8"/>
      <c r="C72" s="88" t="str">
        <f>IF(B72="","",            _xlfn.XLOOKUP(B72, Clients!G:G, Clients!F:F, "Not found")  )</f>
        <v/>
      </c>
      <c r="D72" s="31"/>
      <c r="E72" s="213">
        <f t="shared" si="19"/>
        <v>0</v>
      </c>
      <c r="F72" s="92"/>
      <c r="G72" s="161" t="str">
        <f t="shared" ca="1" si="20"/>
        <v>Sans objet</v>
      </c>
      <c r="H72" s="36"/>
      <c r="I72" s="37"/>
      <c r="J72" s="37"/>
      <c r="K72" s="37"/>
      <c r="L72" s="37"/>
      <c r="M72" s="38"/>
      <c r="N72" s="133">
        <f t="shared" si="23"/>
        <v>0</v>
      </c>
      <c r="O72" s="134">
        <f t="shared" si="24"/>
        <v>0</v>
      </c>
      <c r="P72" s="134">
        <f t="shared" si="25"/>
        <v>0</v>
      </c>
      <c r="Q72" s="134">
        <f t="shared" si="26"/>
        <v>0</v>
      </c>
      <c r="R72" s="134">
        <f t="shared" si="27"/>
        <v>0</v>
      </c>
      <c r="S72" s="135">
        <f t="shared" si="28"/>
        <v>0</v>
      </c>
      <c r="T72" s="136">
        <f t="shared" si="29"/>
        <v>0</v>
      </c>
      <c r="U72" s="137"/>
      <c r="V72" s="137"/>
      <c r="W72" s="137"/>
      <c r="X72" s="137"/>
      <c r="Y72" s="94"/>
      <c r="Z72" s="105">
        <f t="shared" si="21"/>
        <v>0</v>
      </c>
      <c r="AA72" s="4"/>
      <c r="AB72" s="1"/>
      <c r="AC72" s="4"/>
      <c r="AD72" s="1"/>
      <c r="AE72" s="1"/>
      <c r="AF72" s="4"/>
      <c r="AG72" s="4"/>
      <c r="AH72" s="4"/>
      <c r="AI72" s="4"/>
    </row>
    <row r="73" spans="1:35" ht="16.899999999999999" customHeight="1">
      <c r="A73" s="207">
        <f t="shared" si="22"/>
        <v>0</v>
      </c>
      <c r="B73" s="8"/>
      <c r="C73" s="88" t="str">
        <f>IF(B73="","",            _xlfn.XLOOKUP(B73, Clients!G:G, Clients!F:F, "Not found")  )</f>
        <v/>
      </c>
      <c r="D73" s="31"/>
      <c r="E73" s="213">
        <f t="shared" si="19"/>
        <v>0</v>
      </c>
      <c r="F73" s="92"/>
      <c r="G73" s="161" t="str">
        <f t="shared" ca="1" si="20"/>
        <v>Sans objet</v>
      </c>
      <c r="H73" s="36"/>
      <c r="I73" s="37"/>
      <c r="J73" s="37"/>
      <c r="K73" s="37"/>
      <c r="L73" s="37"/>
      <c r="M73" s="38"/>
      <c r="N73" s="133">
        <f t="shared" si="23"/>
        <v>0</v>
      </c>
      <c r="O73" s="134">
        <f t="shared" si="24"/>
        <v>0</v>
      </c>
      <c r="P73" s="134">
        <f t="shared" si="25"/>
        <v>0</v>
      </c>
      <c r="Q73" s="134">
        <f t="shared" si="26"/>
        <v>0</v>
      </c>
      <c r="R73" s="134">
        <f t="shared" si="27"/>
        <v>0</v>
      </c>
      <c r="S73" s="135">
        <f t="shared" si="28"/>
        <v>0</v>
      </c>
      <c r="T73" s="136">
        <f t="shared" si="29"/>
        <v>0</v>
      </c>
      <c r="U73" s="137"/>
      <c r="V73" s="137"/>
      <c r="W73" s="137"/>
      <c r="X73" s="137"/>
      <c r="Y73" s="94"/>
      <c r="Z73" s="105">
        <f t="shared" si="21"/>
        <v>0</v>
      </c>
      <c r="AA73" s="4"/>
      <c r="AB73" s="1"/>
      <c r="AC73" s="4"/>
      <c r="AD73" s="4"/>
      <c r="AE73" s="4"/>
      <c r="AF73" s="1"/>
      <c r="AG73" s="4"/>
      <c r="AH73" s="4"/>
      <c r="AI73" s="4"/>
    </row>
    <row r="74" spans="1:35" ht="16.899999999999999" customHeight="1">
      <c r="A74" s="207">
        <f t="shared" si="22"/>
        <v>0</v>
      </c>
      <c r="B74" s="8"/>
      <c r="C74" s="88" t="str">
        <f>IF(B74="","",            _xlfn.XLOOKUP(B74, Clients!G:G, Clients!F:F, "Not found")  )</f>
        <v/>
      </c>
      <c r="D74" s="31"/>
      <c r="E74" s="213">
        <f t="shared" si="19"/>
        <v>0</v>
      </c>
      <c r="F74" s="92"/>
      <c r="G74" s="161" t="str">
        <f t="shared" ca="1" si="20"/>
        <v>Sans objet</v>
      </c>
      <c r="H74" s="36"/>
      <c r="I74" s="37"/>
      <c r="J74" s="37"/>
      <c r="K74" s="37"/>
      <c r="L74" s="37"/>
      <c r="M74" s="38"/>
      <c r="N74" s="133">
        <f t="shared" si="23"/>
        <v>0</v>
      </c>
      <c r="O74" s="134">
        <f t="shared" si="24"/>
        <v>0</v>
      </c>
      <c r="P74" s="134">
        <f t="shared" si="25"/>
        <v>0</v>
      </c>
      <c r="Q74" s="134">
        <f t="shared" si="26"/>
        <v>0</v>
      </c>
      <c r="R74" s="134">
        <f t="shared" si="27"/>
        <v>0</v>
      </c>
      <c r="S74" s="135">
        <f t="shared" si="28"/>
        <v>0</v>
      </c>
      <c r="T74" s="136">
        <f t="shared" si="29"/>
        <v>0</v>
      </c>
      <c r="U74" s="137"/>
      <c r="V74" s="137"/>
      <c r="W74" s="137"/>
      <c r="X74" s="137"/>
      <c r="Y74" s="94"/>
      <c r="Z74" s="105">
        <f t="shared" si="21"/>
        <v>0</v>
      </c>
      <c r="AA74" s="4"/>
      <c r="AB74" s="1"/>
      <c r="AC74" s="4"/>
      <c r="AD74" s="4"/>
      <c r="AE74" s="4"/>
      <c r="AF74" s="1"/>
      <c r="AG74" s="4"/>
      <c r="AH74" s="4"/>
      <c r="AI74" s="4"/>
    </row>
    <row r="75" spans="1:35" ht="16.899999999999999" customHeight="1">
      <c r="A75" s="207">
        <f t="shared" si="22"/>
        <v>0</v>
      </c>
      <c r="B75" s="8"/>
      <c r="C75" s="88" t="str">
        <f>IF(B75="","",            _xlfn.XLOOKUP(B75, Clients!G:G, Clients!F:F, "Not found")  )</f>
        <v/>
      </c>
      <c r="D75" s="31"/>
      <c r="E75" s="213">
        <f t="shared" si="19"/>
        <v>0</v>
      </c>
      <c r="F75" s="92"/>
      <c r="G75" s="161" t="str">
        <f t="shared" ca="1" si="20"/>
        <v>Sans objet</v>
      </c>
      <c r="H75" s="36"/>
      <c r="I75" s="37"/>
      <c r="J75" s="37"/>
      <c r="K75" s="37"/>
      <c r="L75" s="37"/>
      <c r="M75" s="38"/>
      <c r="N75" s="133">
        <f t="shared" si="23"/>
        <v>0</v>
      </c>
      <c r="O75" s="134">
        <f t="shared" si="24"/>
        <v>0</v>
      </c>
      <c r="P75" s="134">
        <f t="shared" si="25"/>
        <v>0</v>
      </c>
      <c r="Q75" s="134">
        <f t="shared" si="26"/>
        <v>0</v>
      </c>
      <c r="R75" s="134">
        <f t="shared" si="27"/>
        <v>0</v>
      </c>
      <c r="S75" s="135">
        <f t="shared" si="28"/>
        <v>0</v>
      </c>
      <c r="T75" s="136">
        <f t="shared" si="29"/>
        <v>0</v>
      </c>
      <c r="U75" s="137"/>
      <c r="V75" s="137"/>
      <c r="W75" s="137"/>
      <c r="X75" s="137"/>
      <c r="Y75" s="94"/>
      <c r="Z75" s="105">
        <f t="shared" si="21"/>
        <v>0</v>
      </c>
      <c r="AA75" s="4"/>
      <c r="AB75" s="1"/>
      <c r="AC75" s="214"/>
      <c r="AD75" s="214"/>
      <c r="AE75" s="4"/>
      <c r="AF75" s="4"/>
      <c r="AG75" s="4"/>
      <c r="AH75" s="4"/>
      <c r="AI75" s="4"/>
    </row>
    <row r="76" spans="1:35" ht="16.899999999999999" customHeight="1">
      <c r="A76" s="207">
        <f t="shared" si="22"/>
        <v>0</v>
      </c>
      <c r="B76" s="8"/>
      <c r="C76" s="88" t="str">
        <f>IF(B76="","",            _xlfn.XLOOKUP(B76, Clients!G:G, Clients!F:F, "Not found")  )</f>
        <v/>
      </c>
      <c r="D76" s="31"/>
      <c r="E76" s="213">
        <f t="shared" si="19"/>
        <v>0</v>
      </c>
      <c r="F76" s="92"/>
      <c r="G76" s="161" t="str">
        <f t="shared" ca="1" si="20"/>
        <v>Sans objet</v>
      </c>
      <c r="H76" s="36"/>
      <c r="I76" s="37"/>
      <c r="J76" s="37"/>
      <c r="K76" s="37"/>
      <c r="L76" s="37"/>
      <c r="M76" s="38"/>
      <c r="N76" s="133">
        <f t="shared" si="23"/>
        <v>0</v>
      </c>
      <c r="O76" s="134">
        <f t="shared" si="24"/>
        <v>0</v>
      </c>
      <c r="P76" s="134">
        <f t="shared" si="25"/>
        <v>0</v>
      </c>
      <c r="Q76" s="134">
        <f t="shared" si="26"/>
        <v>0</v>
      </c>
      <c r="R76" s="134">
        <f t="shared" si="27"/>
        <v>0</v>
      </c>
      <c r="S76" s="135">
        <f t="shared" si="28"/>
        <v>0</v>
      </c>
      <c r="T76" s="136">
        <f t="shared" si="29"/>
        <v>0</v>
      </c>
      <c r="U76" s="137"/>
      <c r="V76" s="137"/>
      <c r="W76" s="137"/>
      <c r="X76" s="137"/>
      <c r="Y76" s="94"/>
      <c r="Z76" s="105">
        <f t="shared" si="21"/>
        <v>0</v>
      </c>
      <c r="AA76" s="4"/>
      <c r="AB76" s="1"/>
      <c r="AC76" s="4"/>
      <c r="AD76" s="4"/>
      <c r="AE76" s="4"/>
      <c r="AF76" s="4"/>
      <c r="AG76" s="4"/>
      <c r="AH76" s="4"/>
      <c r="AI76" s="4"/>
    </row>
    <row r="77" spans="1:35" ht="16.899999999999999" customHeight="1">
      <c r="A77" s="207">
        <f t="shared" si="22"/>
        <v>0</v>
      </c>
      <c r="B77" s="8"/>
      <c r="C77" s="88" t="str">
        <f>IF(B77="","",            _xlfn.XLOOKUP(B77, Clients!G:G, Clients!F:F, "Not found")  )</f>
        <v/>
      </c>
      <c r="D77" s="31"/>
      <c r="E77" s="213">
        <f t="shared" si="19"/>
        <v>0</v>
      </c>
      <c r="F77" s="92"/>
      <c r="G77" s="161" t="str">
        <f t="shared" ca="1" si="20"/>
        <v>Sans objet</v>
      </c>
      <c r="H77" s="36"/>
      <c r="I77" s="37"/>
      <c r="J77" s="37"/>
      <c r="K77" s="37"/>
      <c r="L77" s="37"/>
      <c r="M77" s="38"/>
      <c r="N77" s="133">
        <f t="shared" si="23"/>
        <v>0</v>
      </c>
      <c r="O77" s="134">
        <f t="shared" si="24"/>
        <v>0</v>
      </c>
      <c r="P77" s="134">
        <f t="shared" si="25"/>
        <v>0</v>
      </c>
      <c r="Q77" s="134">
        <f t="shared" si="26"/>
        <v>0</v>
      </c>
      <c r="R77" s="134">
        <f t="shared" si="27"/>
        <v>0</v>
      </c>
      <c r="S77" s="135">
        <f t="shared" si="28"/>
        <v>0</v>
      </c>
      <c r="T77" s="136">
        <f t="shared" si="29"/>
        <v>0</v>
      </c>
      <c r="U77" s="137"/>
      <c r="V77" s="137"/>
      <c r="W77" s="137"/>
      <c r="X77" s="137"/>
      <c r="Y77" s="94"/>
      <c r="Z77" s="105">
        <f t="shared" si="21"/>
        <v>0</v>
      </c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6.899999999999999" customHeight="1">
      <c r="A78" s="207">
        <f t="shared" si="22"/>
        <v>0</v>
      </c>
      <c r="B78" s="8"/>
      <c r="C78" s="88" t="str">
        <f>IF(B78="","",            _xlfn.XLOOKUP(B78, Clients!G:G, Clients!F:F, "Not found")  )</f>
        <v/>
      </c>
      <c r="D78" s="31"/>
      <c r="E78" s="213">
        <f t="shared" si="19"/>
        <v>0</v>
      </c>
      <c r="F78" s="92"/>
      <c r="G78" s="161" t="str">
        <f t="shared" ca="1" si="20"/>
        <v>Sans objet</v>
      </c>
      <c r="H78" s="36"/>
      <c r="I78" s="37"/>
      <c r="J78" s="37"/>
      <c r="K78" s="37"/>
      <c r="L78" s="37"/>
      <c r="M78" s="38"/>
      <c r="N78" s="133">
        <f t="shared" si="23"/>
        <v>0</v>
      </c>
      <c r="O78" s="134">
        <f t="shared" si="24"/>
        <v>0</v>
      </c>
      <c r="P78" s="134">
        <f t="shared" si="25"/>
        <v>0</v>
      </c>
      <c r="Q78" s="134">
        <f t="shared" si="26"/>
        <v>0</v>
      </c>
      <c r="R78" s="134">
        <f t="shared" si="27"/>
        <v>0</v>
      </c>
      <c r="S78" s="135">
        <f t="shared" si="28"/>
        <v>0</v>
      </c>
      <c r="T78" s="136">
        <f t="shared" si="29"/>
        <v>0</v>
      </c>
      <c r="U78" s="137"/>
      <c r="V78" s="137"/>
      <c r="W78" s="137"/>
      <c r="X78" s="137"/>
      <c r="Y78" s="94"/>
      <c r="Z78" s="105">
        <f t="shared" si="21"/>
        <v>0</v>
      </c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6.899999999999999" customHeight="1">
      <c r="A79" s="207">
        <f t="shared" si="22"/>
        <v>0</v>
      </c>
      <c r="B79" s="8"/>
      <c r="C79" s="88" t="str">
        <f>IF(B79="","",            _xlfn.XLOOKUP(B79, Clients!G:G, Clients!F:F, "Not found")  )</f>
        <v/>
      </c>
      <c r="D79" s="31"/>
      <c r="E79" s="213">
        <f t="shared" si="19"/>
        <v>0</v>
      </c>
      <c r="F79" s="92"/>
      <c r="G79" s="161" t="str">
        <f t="shared" ca="1" si="20"/>
        <v>Sans objet</v>
      </c>
      <c r="H79" s="36"/>
      <c r="I79" s="37"/>
      <c r="J79" s="37"/>
      <c r="K79" s="37"/>
      <c r="L79" s="37"/>
      <c r="M79" s="38"/>
      <c r="N79" s="133">
        <f t="shared" si="23"/>
        <v>0</v>
      </c>
      <c r="O79" s="134">
        <f t="shared" si="24"/>
        <v>0</v>
      </c>
      <c r="P79" s="134">
        <f t="shared" si="25"/>
        <v>0</v>
      </c>
      <c r="Q79" s="134">
        <f t="shared" si="26"/>
        <v>0</v>
      </c>
      <c r="R79" s="134">
        <f t="shared" si="27"/>
        <v>0</v>
      </c>
      <c r="S79" s="135">
        <f t="shared" si="28"/>
        <v>0</v>
      </c>
      <c r="T79" s="136">
        <f t="shared" si="29"/>
        <v>0</v>
      </c>
      <c r="U79" s="137"/>
      <c r="V79" s="137"/>
      <c r="W79" s="137"/>
      <c r="X79" s="137"/>
      <c r="Y79" s="94"/>
      <c r="Z79" s="105">
        <f t="shared" si="21"/>
        <v>0</v>
      </c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6.899999999999999" customHeight="1">
      <c r="A80" s="207">
        <f t="shared" si="22"/>
        <v>0</v>
      </c>
      <c r="B80" s="8"/>
      <c r="C80" s="88" t="str">
        <f>IF(B80="","",            _xlfn.XLOOKUP(B80, Clients!G:G, Clients!F:F, "Not found")  )</f>
        <v/>
      </c>
      <c r="D80" s="31"/>
      <c r="E80" s="213">
        <f t="shared" si="19"/>
        <v>0</v>
      </c>
      <c r="F80" s="92"/>
      <c r="G80" s="161" t="str">
        <f t="shared" ca="1" si="20"/>
        <v>Sans objet</v>
      </c>
      <c r="H80" s="36"/>
      <c r="I80" s="37"/>
      <c r="J80" s="37"/>
      <c r="K80" s="37"/>
      <c r="L80" s="37"/>
      <c r="M80" s="38"/>
      <c r="N80" s="133">
        <f t="shared" si="23"/>
        <v>0</v>
      </c>
      <c r="O80" s="134">
        <f t="shared" si="24"/>
        <v>0</v>
      </c>
      <c r="P80" s="134">
        <f t="shared" si="25"/>
        <v>0</v>
      </c>
      <c r="Q80" s="134">
        <f t="shared" si="26"/>
        <v>0</v>
      </c>
      <c r="R80" s="134">
        <f t="shared" si="27"/>
        <v>0</v>
      </c>
      <c r="S80" s="135">
        <f t="shared" si="28"/>
        <v>0</v>
      </c>
      <c r="T80" s="136">
        <f t="shared" si="29"/>
        <v>0</v>
      </c>
      <c r="U80" s="137"/>
      <c r="V80" s="137"/>
      <c r="W80" s="137"/>
      <c r="X80" s="137"/>
      <c r="Y80" s="94"/>
      <c r="Z80" s="105">
        <f t="shared" si="21"/>
        <v>0</v>
      </c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6.899999999999999" customHeight="1">
      <c r="A81" s="207">
        <f t="shared" si="22"/>
        <v>0</v>
      </c>
      <c r="B81" s="9"/>
      <c r="C81" s="88" t="str">
        <f>IF(B81="","",            _xlfn.XLOOKUP(B81, Clients!G:G, Clients!F:F, "Not found")  )</f>
        <v/>
      </c>
      <c r="D81" s="31"/>
      <c r="E81" s="213">
        <f t="shared" si="19"/>
        <v>0</v>
      </c>
      <c r="F81" s="92"/>
      <c r="G81" s="161" t="str">
        <f t="shared" ca="1" si="20"/>
        <v>Sans objet</v>
      </c>
      <c r="H81" s="36"/>
      <c r="I81" s="37"/>
      <c r="J81" s="37"/>
      <c r="K81" s="37"/>
      <c r="L81" s="37"/>
      <c r="M81" s="38"/>
      <c r="N81" s="133">
        <f t="shared" si="23"/>
        <v>0</v>
      </c>
      <c r="O81" s="134">
        <f t="shared" si="24"/>
        <v>0</v>
      </c>
      <c r="P81" s="134">
        <f t="shared" si="25"/>
        <v>0</v>
      </c>
      <c r="Q81" s="134">
        <f t="shared" si="26"/>
        <v>0</v>
      </c>
      <c r="R81" s="134">
        <f t="shared" si="27"/>
        <v>0</v>
      </c>
      <c r="S81" s="135">
        <f t="shared" si="28"/>
        <v>0</v>
      </c>
      <c r="T81" s="136">
        <f t="shared" si="29"/>
        <v>0</v>
      </c>
      <c r="U81" s="137"/>
      <c r="V81" s="137"/>
      <c r="W81" s="137"/>
      <c r="X81" s="137"/>
      <c r="Y81" s="94"/>
      <c r="Z81" s="105">
        <f t="shared" si="21"/>
        <v>0</v>
      </c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6.899999999999999" customHeight="1">
      <c r="A82" s="207">
        <f t="shared" si="22"/>
        <v>0</v>
      </c>
      <c r="B82" s="9"/>
      <c r="C82" s="88" t="str">
        <f>IF(B82="","",            _xlfn.XLOOKUP(B82, Clients!G:G, Clients!F:F, "Not found")  )</f>
        <v/>
      </c>
      <c r="D82" s="31"/>
      <c r="E82" s="213">
        <f t="shared" si="19"/>
        <v>0</v>
      </c>
      <c r="F82" s="92"/>
      <c r="G82" s="161" t="str">
        <f t="shared" ca="1" si="20"/>
        <v>Sans objet</v>
      </c>
      <c r="H82" s="36"/>
      <c r="I82" s="37"/>
      <c r="J82" s="37"/>
      <c r="K82" s="37"/>
      <c r="L82" s="37"/>
      <c r="M82" s="38"/>
      <c r="N82" s="133">
        <f t="shared" si="23"/>
        <v>0</v>
      </c>
      <c r="O82" s="134">
        <f t="shared" si="24"/>
        <v>0</v>
      </c>
      <c r="P82" s="134">
        <f t="shared" si="25"/>
        <v>0</v>
      </c>
      <c r="Q82" s="134">
        <f t="shared" si="26"/>
        <v>0</v>
      </c>
      <c r="R82" s="134">
        <f t="shared" si="27"/>
        <v>0</v>
      </c>
      <c r="S82" s="135">
        <f t="shared" si="28"/>
        <v>0</v>
      </c>
      <c r="T82" s="136">
        <f t="shared" si="29"/>
        <v>0</v>
      </c>
      <c r="U82" s="137"/>
      <c r="V82" s="137"/>
      <c r="W82" s="137"/>
      <c r="X82" s="137"/>
      <c r="Y82" s="94"/>
      <c r="Z82" s="105">
        <f t="shared" si="21"/>
        <v>0</v>
      </c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6.899999999999999" customHeight="1">
      <c r="A83" s="207">
        <f t="shared" si="22"/>
        <v>0</v>
      </c>
      <c r="B83" s="9"/>
      <c r="C83" s="88" t="str">
        <f>IF(B83="","",            _xlfn.XLOOKUP(B83, Clients!G:G, Clients!F:F, "Not found")  )</f>
        <v/>
      </c>
      <c r="D83" s="31"/>
      <c r="E83" s="213">
        <f t="shared" si="19"/>
        <v>0</v>
      </c>
      <c r="F83" s="92"/>
      <c r="G83" s="161" t="str">
        <f t="shared" ca="1" si="20"/>
        <v>Sans objet</v>
      </c>
      <c r="H83" s="36"/>
      <c r="I83" s="37"/>
      <c r="J83" s="37"/>
      <c r="K83" s="37"/>
      <c r="L83" s="37"/>
      <c r="M83" s="38"/>
      <c r="N83" s="133">
        <f t="shared" si="23"/>
        <v>0</v>
      </c>
      <c r="O83" s="134">
        <f t="shared" si="24"/>
        <v>0</v>
      </c>
      <c r="P83" s="134">
        <f t="shared" si="25"/>
        <v>0</v>
      </c>
      <c r="Q83" s="134">
        <f t="shared" si="26"/>
        <v>0</v>
      </c>
      <c r="R83" s="134">
        <f t="shared" si="27"/>
        <v>0</v>
      </c>
      <c r="S83" s="135">
        <f t="shared" si="28"/>
        <v>0</v>
      </c>
      <c r="T83" s="136">
        <f t="shared" si="29"/>
        <v>0</v>
      </c>
      <c r="U83" s="137"/>
      <c r="V83" s="137"/>
      <c r="W83" s="137"/>
      <c r="X83" s="137"/>
      <c r="Y83" s="94"/>
      <c r="Z83" s="105">
        <f t="shared" si="21"/>
        <v>0</v>
      </c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6.899999999999999" customHeight="1">
      <c r="A84" s="207">
        <f t="shared" si="22"/>
        <v>0</v>
      </c>
      <c r="B84" s="9"/>
      <c r="C84" s="88" t="str">
        <f>IF(B84="","",            _xlfn.XLOOKUP(B84, Clients!G:G, Clients!F:F, "Not found")  )</f>
        <v/>
      </c>
      <c r="D84" s="31"/>
      <c r="E84" s="213">
        <f t="shared" si="19"/>
        <v>0</v>
      </c>
      <c r="F84" s="92"/>
      <c r="G84" s="161" t="str">
        <f t="shared" ca="1" si="20"/>
        <v>Sans objet</v>
      </c>
      <c r="H84" s="36"/>
      <c r="I84" s="37"/>
      <c r="J84" s="37"/>
      <c r="K84" s="37"/>
      <c r="L84" s="37"/>
      <c r="M84" s="38"/>
      <c r="N84" s="133">
        <f t="shared" si="23"/>
        <v>0</v>
      </c>
      <c r="O84" s="134">
        <f t="shared" si="24"/>
        <v>0</v>
      </c>
      <c r="P84" s="134">
        <f t="shared" si="25"/>
        <v>0</v>
      </c>
      <c r="Q84" s="134">
        <f t="shared" si="26"/>
        <v>0</v>
      </c>
      <c r="R84" s="134">
        <f t="shared" si="27"/>
        <v>0</v>
      </c>
      <c r="S84" s="135">
        <f t="shared" si="28"/>
        <v>0</v>
      </c>
      <c r="T84" s="136">
        <f t="shared" si="29"/>
        <v>0</v>
      </c>
      <c r="U84" s="137"/>
      <c r="V84" s="137"/>
      <c r="W84" s="137"/>
      <c r="X84" s="137"/>
      <c r="Y84" s="94"/>
      <c r="Z84" s="105">
        <f t="shared" si="21"/>
        <v>0</v>
      </c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6.899999999999999" customHeight="1">
      <c r="A85" s="207">
        <f t="shared" si="22"/>
        <v>0</v>
      </c>
      <c r="B85" s="8"/>
      <c r="C85" s="88" t="str">
        <f>IF(B85="","",            _xlfn.XLOOKUP(B85, Clients!G:G, Clients!F:F, "Not found")  )</f>
        <v/>
      </c>
      <c r="D85" s="31"/>
      <c r="E85" s="213">
        <f t="shared" si="19"/>
        <v>0</v>
      </c>
      <c r="F85" s="92"/>
      <c r="G85" s="161" t="str">
        <f t="shared" ca="1" si="20"/>
        <v>Sans objet</v>
      </c>
      <c r="H85" s="36"/>
      <c r="I85" s="37"/>
      <c r="J85" s="37"/>
      <c r="K85" s="37"/>
      <c r="L85" s="37"/>
      <c r="M85" s="38"/>
      <c r="N85" s="133">
        <f t="shared" si="23"/>
        <v>0</v>
      </c>
      <c r="O85" s="134">
        <f t="shared" si="24"/>
        <v>0</v>
      </c>
      <c r="P85" s="134">
        <f t="shared" si="25"/>
        <v>0</v>
      </c>
      <c r="Q85" s="134">
        <f t="shared" si="26"/>
        <v>0</v>
      </c>
      <c r="R85" s="134">
        <f t="shared" si="27"/>
        <v>0</v>
      </c>
      <c r="S85" s="135">
        <f t="shared" si="28"/>
        <v>0</v>
      </c>
      <c r="T85" s="136">
        <f t="shared" si="29"/>
        <v>0</v>
      </c>
      <c r="U85" s="137"/>
      <c r="V85" s="137"/>
      <c r="W85" s="137"/>
      <c r="X85" s="137"/>
      <c r="Y85" s="94"/>
      <c r="Z85" s="105">
        <f t="shared" si="21"/>
        <v>0</v>
      </c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6.899999999999999" customHeight="1">
      <c r="A86" s="207">
        <f t="shared" si="22"/>
        <v>0</v>
      </c>
      <c r="B86" s="8"/>
      <c r="C86" s="88" t="str">
        <f>IF(B86="","",            _xlfn.XLOOKUP(B86, Clients!G:G, Clients!F:F, "Not found")  )</f>
        <v/>
      </c>
      <c r="D86" s="31"/>
      <c r="E86" s="213">
        <f t="shared" si="19"/>
        <v>0</v>
      </c>
      <c r="F86" s="92"/>
      <c r="G86" s="161" t="str">
        <f t="shared" ca="1" si="20"/>
        <v>Sans objet</v>
      </c>
      <c r="H86" s="36"/>
      <c r="I86" s="37"/>
      <c r="J86" s="37"/>
      <c r="K86" s="37"/>
      <c r="L86" s="37"/>
      <c r="M86" s="38"/>
      <c r="N86" s="133">
        <f t="shared" si="23"/>
        <v>0</v>
      </c>
      <c r="O86" s="134">
        <f t="shared" si="24"/>
        <v>0</v>
      </c>
      <c r="P86" s="134">
        <f t="shared" si="25"/>
        <v>0</v>
      </c>
      <c r="Q86" s="134">
        <f t="shared" si="26"/>
        <v>0</v>
      </c>
      <c r="R86" s="134">
        <f t="shared" si="27"/>
        <v>0</v>
      </c>
      <c r="S86" s="135">
        <f t="shared" si="28"/>
        <v>0</v>
      </c>
      <c r="T86" s="136">
        <f t="shared" si="29"/>
        <v>0</v>
      </c>
      <c r="U86" s="137"/>
      <c r="V86" s="137"/>
      <c r="W86" s="137"/>
      <c r="X86" s="137"/>
      <c r="Y86" s="94"/>
      <c r="Z86" s="105">
        <f t="shared" si="21"/>
        <v>0</v>
      </c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6.899999999999999" customHeight="1">
      <c r="A87" s="207">
        <f t="shared" si="22"/>
        <v>0</v>
      </c>
      <c r="B87" s="8"/>
      <c r="C87" s="88" t="str">
        <f>IF(B87="","",            _xlfn.XLOOKUP(B87, Clients!G:G, Clients!F:F, "Not found")  )</f>
        <v/>
      </c>
      <c r="D87" s="31"/>
      <c r="E87" s="213">
        <f t="shared" si="19"/>
        <v>0</v>
      </c>
      <c r="F87" s="92"/>
      <c r="G87" s="161" t="str">
        <f t="shared" ca="1" si="20"/>
        <v>Sans objet</v>
      </c>
      <c r="H87" s="36"/>
      <c r="I87" s="37"/>
      <c r="J87" s="37"/>
      <c r="K87" s="37"/>
      <c r="L87" s="37"/>
      <c r="M87" s="38"/>
      <c r="N87" s="133">
        <f t="shared" si="23"/>
        <v>0</v>
      </c>
      <c r="O87" s="134">
        <f t="shared" si="24"/>
        <v>0</v>
      </c>
      <c r="P87" s="134">
        <f t="shared" si="25"/>
        <v>0</v>
      </c>
      <c r="Q87" s="134">
        <f t="shared" si="26"/>
        <v>0</v>
      </c>
      <c r="R87" s="134">
        <f t="shared" si="27"/>
        <v>0</v>
      </c>
      <c r="S87" s="135">
        <f t="shared" si="28"/>
        <v>0</v>
      </c>
      <c r="T87" s="136">
        <f t="shared" si="29"/>
        <v>0</v>
      </c>
      <c r="U87" s="137"/>
      <c r="V87" s="137"/>
      <c r="W87" s="137"/>
      <c r="X87" s="137"/>
      <c r="Y87" s="94"/>
      <c r="Z87" s="105">
        <f t="shared" si="21"/>
        <v>0</v>
      </c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6.899999999999999" customHeight="1">
      <c r="A88" s="207">
        <f t="shared" si="22"/>
        <v>0</v>
      </c>
      <c r="B88" s="8"/>
      <c r="C88" s="88" t="str">
        <f>IF(B88="","",            _xlfn.XLOOKUP(B88, Clients!G:G, Clients!F:F, "Not found")  )</f>
        <v/>
      </c>
      <c r="D88" s="31"/>
      <c r="E88" s="213">
        <f t="shared" si="19"/>
        <v>0</v>
      </c>
      <c r="F88" s="92"/>
      <c r="G88" s="161" t="str">
        <f t="shared" ca="1" si="20"/>
        <v>Sans objet</v>
      </c>
      <c r="H88" s="36"/>
      <c r="I88" s="37"/>
      <c r="J88" s="37"/>
      <c r="K88" s="37"/>
      <c r="L88" s="37"/>
      <c r="M88" s="38"/>
      <c r="N88" s="133">
        <f t="shared" si="23"/>
        <v>0</v>
      </c>
      <c r="O88" s="134">
        <f t="shared" si="24"/>
        <v>0</v>
      </c>
      <c r="P88" s="134">
        <f t="shared" si="25"/>
        <v>0</v>
      </c>
      <c r="Q88" s="134">
        <f t="shared" si="26"/>
        <v>0</v>
      </c>
      <c r="R88" s="134">
        <f t="shared" si="27"/>
        <v>0</v>
      </c>
      <c r="S88" s="135">
        <f t="shared" si="28"/>
        <v>0</v>
      </c>
      <c r="T88" s="136">
        <f t="shared" si="29"/>
        <v>0</v>
      </c>
      <c r="U88" s="137"/>
      <c r="V88" s="137"/>
      <c r="W88" s="137"/>
      <c r="X88" s="137"/>
      <c r="Y88" s="94"/>
      <c r="Z88" s="105">
        <f t="shared" si="21"/>
        <v>0</v>
      </c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6.899999999999999" customHeight="1">
      <c r="A89" s="207">
        <f t="shared" si="22"/>
        <v>0</v>
      </c>
      <c r="B89" s="8"/>
      <c r="C89" s="88" t="str">
        <f>IF(B89="","",            _xlfn.XLOOKUP(B89, Clients!G:G, Clients!F:F, "Not found")  )</f>
        <v/>
      </c>
      <c r="D89" s="31"/>
      <c r="E89" s="213">
        <f t="shared" si="19"/>
        <v>0</v>
      </c>
      <c r="F89" s="92"/>
      <c r="G89" s="161" t="str">
        <f t="shared" ca="1" si="20"/>
        <v>Sans objet</v>
      </c>
      <c r="H89" s="36"/>
      <c r="I89" s="37"/>
      <c r="J89" s="37"/>
      <c r="K89" s="37"/>
      <c r="L89" s="37"/>
      <c r="M89" s="38"/>
      <c r="N89" s="133">
        <f t="shared" si="23"/>
        <v>0</v>
      </c>
      <c r="O89" s="134">
        <f t="shared" si="24"/>
        <v>0</v>
      </c>
      <c r="P89" s="134">
        <f t="shared" si="25"/>
        <v>0</v>
      </c>
      <c r="Q89" s="134">
        <f t="shared" si="26"/>
        <v>0</v>
      </c>
      <c r="R89" s="134">
        <f t="shared" si="27"/>
        <v>0</v>
      </c>
      <c r="S89" s="135">
        <f t="shared" si="28"/>
        <v>0</v>
      </c>
      <c r="T89" s="136">
        <f t="shared" si="29"/>
        <v>0</v>
      </c>
      <c r="U89" s="137"/>
      <c r="V89" s="137"/>
      <c r="W89" s="137"/>
      <c r="X89" s="137"/>
      <c r="Y89" s="94"/>
      <c r="Z89" s="105">
        <f t="shared" si="21"/>
        <v>0</v>
      </c>
      <c r="AA89" s="4"/>
      <c r="AB89" s="123"/>
      <c r="AC89" s="123"/>
      <c r="AD89" s="123"/>
      <c r="AE89" s="123"/>
      <c r="AF89" s="123"/>
      <c r="AG89" s="123"/>
      <c r="AH89" s="4"/>
      <c r="AI89" s="4"/>
    </row>
    <row r="90" spans="1:35" ht="16.899999999999999" customHeight="1">
      <c r="A90" s="207">
        <f t="shared" si="22"/>
        <v>0</v>
      </c>
      <c r="B90" s="8"/>
      <c r="C90" s="88" t="str">
        <f>IF(B90="","",            _xlfn.XLOOKUP(B90, Clients!G:G, Clients!F:F, "Not found")  )</f>
        <v/>
      </c>
      <c r="D90" s="31"/>
      <c r="E90" s="213">
        <f t="shared" si="19"/>
        <v>0</v>
      </c>
      <c r="F90" s="92"/>
      <c r="G90" s="161" t="str">
        <f t="shared" ca="1" si="20"/>
        <v>Sans objet</v>
      </c>
      <c r="H90" s="36"/>
      <c r="I90" s="37"/>
      <c r="J90" s="37"/>
      <c r="K90" s="37"/>
      <c r="L90" s="37"/>
      <c r="M90" s="38"/>
      <c r="N90" s="133">
        <f t="shared" si="23"/>
        <v>0</v>
      </c>
      <c r="O90" s="134">
        <f t="shared" si="24"/>
        <v>0</v>
      </c>
      <c r="P90" s="134">
        <f t="shared" si="25"/>
        <v>0</v>
      </c>
      <c r="Q90" s="134">
        <f t="shared" si="26"/>
        <v>0</v>
      </c>
      <c r="R90" s="134">
        <f t="shared" si="27"/>
        <v>0</v>
      </c>
      <c r="S90" s="135">
        <f t="shared" si="28"/>
        <v>0</v>
      </c>
      <c r="T90" s="136">
        <f t="shared" si="29"/>
        <v>0</v>
      </c>
      <c r="U90" s="137"/>
      <c r="V90" s="137"/>
      <c r="W90" s="137"/>
      <c r="X90" s="137"/>
      <c r="Y90" s="94"/>
      <c r="Z90" s="105">
        <f t="shared" si="21"/>
        <v>0</v>
      </c>
      <c r="AA90" s="4"/>
      <c r="AB90" s="123"/>
      <c r="AC90" s="123"/>
      <c r="AD90" s="123"/>
      <c r="AE90" s="123"/>
      <c r="AF90" s="123"/>
      <c r="AG90" s="123"/>
      <c r="AH90" s="4"/>
      <c r="AI90" s="4"/>
    </row>
    <row r="91" spans="1:35" ht="16.899999999999999" customHeight="1">
      <c r="A91" s="207">
        <f t="shared" si="22"/>
        <v>0</v>
      </c>
      <c r="B91" s="8"/>
      <c r="C91" s="88" t="str">
        <f>IF(B91="","",            _xlfn.XLOOKUP(B91, Clients!G:G, Clients!F:F, "Not found")  )</f>
        <v/>
      </c>
      <c r="D91" s="31"/>
      <c r="E91" s="213">
        <f t="shared" si="19"/>
        <v>0</v>
      </c>
      <c r="F91" s="92"/>
      <c r="G91" s="161" t="str">
        <f t="shared" ca="1" si="20"/>
        <v>Sans objet</v>
      </c>
      <c r="H91" s="36"/>
      <c r="I91" s="37"/>
      <c r="J91" s="37"/>
      <c r="K91" s="37"/>
      <c r="L91" s="37"/>
      <c r="M91" s="38"/>
      <c r="N91" s="133">
        <f t="shared" si="23"/>
        <v>0</v>
      </c>
      <c r="O91" s="134">
        <f t="shared" si="24"/>
        <v>0</v>
      </c>
      <c r="P91" s="134">
        <f t="shared" si="25"/>
        <v>0</v>
      </c>
      <c r="Q91" s="134">
        <f t="shared" si="26"/>
        <v>0</v>
      </c>
      <c r="R91" s="134">
        <f t="shared" si="27"/>
        <v>0</v>
      </c>
      <c r="S91" s="135">
        <f t="shared" si="28"/>
        <v>0</v>
      </c>
      <c r="T91" s="136">
        <f t="shared" si="29"/>
        <v>0</v>
      </c>
      <c r="U91" s="137"/>
      <c r="V91" s="137"/>
      <c r="W91" s="137"/>
      <c r="X91" s="137"/>
      <c r="Y91" s="94"/>
      <c r="Z91" s="105">
        <f t="shared" si="21"/>
        <v>0</v>
      </c>
      <c r="AA91" s="4"/>
      <c r="AB91" s="123"/>
      <c r="AC91" s="123"/>
      <c r="AD91" s="123"/>
      <c r="AE91" s="123"/>
      <c r="AF91" s="123"/>
      <c r="AG91" s="123"/>
      <c r="AH91" s="4"/>
      <c r="AI91" s="4"/>
    </row>
    <row r="92" spans="1:35" ht="16.899999999999999" customHeight="1">
      <c r="A92" s="207">
        <f t="shared" si="22"/>
        <v>0</v>
      </c>
      <c r="B92" s="8"/>
      <c r="C92" s="88" t="str">
        <f>IF(B92="","",            _xlfn.XLOOKUP(B92, Clients!G:G, Clients!F:F, "Not found")  )</f>
        <v/>
      </c>
      <c r="D92" s="31"/>
      <c r="E92" s="213">
        <f t="shared" si="19"/>
        <v>0</v>
      </c>
      <c r="F92" s="97"/>
      <c r="G92" s="161" t="str">
        <f t="shared" ca="1" si="20"/>
        <v>Sans objet</v>
      </c>
      <c r="H92" s="36"/>
      <c r="I92" s="37"/>
      <c r="J92" s="37"/>
      <c r="K92" s="37"/>
      <c r="L92" s="37"/>
      <c r="M92" s="38"/>
      <c r="N92" s="133">
        <f t="shared" si="23"/>
        <v>0</v>
      </c>
      <c r="O92" s="134">
        <f t="shared" si="24"/>
        <v>0</v>
      </c>
      <c r="P92" s="134">
        <f t="shared" si="25"/>
        <v>0</v>
      </c>
      <c r="Q92" s="134">
        <f t="shared" si="26"/>
        <v>0</v>
      </c>
      <c r="R92" s="134">
        <f t="shared" si="27"/>
        <v>0</v>
      </c>
      <c r="S92" s="135">
        <f t="shared" si="28"/>
        <v>0</v>
      </c>
      <c r="T92" s="136">
        <f t="shared" si="29"/>
        <v>0</v>
      </c>
      <c r="U92" s="137"/>
      <c r="V92" s="137"/>
      <c r="W92" s="137"/>
      <c r="X92" s="137"/>
      <c r="Y92" s="94"/>
      <c r="Z92" s="105">
        <f t="shared" si="21"/>
        <v>0</v>
      </c>
      <c r="AA92" s="4"/>
      <c r="AB92" s="123"/>
      <c r="AC92" s="123"/>
      <c r="AD92" s="123"/>
      <c r="AE92" s="123"/>
      <c r="AF92" s="123"/>
      <c r="AG92" s="123"/>
      <c r="AH92" s="4"/>
      <c r="AI92" s="4"/>
    </row>
    <row r="93" spans="1:35" ht="16.899999999999999" customHeight="1">
      <c r="A93" s="207">
        <f t="shared" si="22"/>
        <v>0</v>
      </c>
      <c r="B93" s="8"/>
      <c r="C93" s="88" t="str">
        <f>IF(B93="","",            _xlfn.XLOOKUP(B93, Clients!G:G, Clients!F:F, "Not found")  )</f>
        <v/>
      </c>
      <c r="D93" s="31"/>
      <c r="E93" s="213">
        <f t="shared" si="19"/>
        <v>0</v>
      </c>
      <c r="F93" s="92"/>
      <c r="G93" s="161" t="str">
        <f t="shared" ca="1" si="20"/>
        <v>Sans objet</v>
      </c>
      <c r="H93" s="36"/>
      <c r="I93" s="37"/>
      <c r="J93" s="37"/>
      <c r="K93" s="37"/>
      <c r="L93" s="37"/>
      <c r="M93" s="38"/>
      <c r="N93" s="133">
        <f t="shared" si="23"/>
        <v>0</v>
      </c>
      <c r="O93" s="134">
        <f t="shared" si="24"/>
        <v>0</v>
      </c>
      <c r="P93" s="134">
        <f t="shared" si="25"/>
        <v>0</v>
      </c>
      <c r="Q93" s="134">
        <f t="shared" si="26"/>
        <v>0</v>
      </c>
      <c r="R93" s="134">
        <f t="shared" si="27"/>
        <v>0</v>
      </c>
      <c r="S93" s="135">
        <f t="shared" si="28"/>
        <v>0</v>
      </c>
      <c r="T93" s="136">
        <f t="shared" si="29"/>
        <v>0</v>
      </c>
      <c r="U93" s="137"/>
      <c r="V93" s="137"/>
      <c r="W93" s="137"/>
      <c r="X93" s="137"/>
      <c r="Y93" s="94"/>
      <c r="Z93" s="105">
        <f t="shared" si="21"/>
        <v>0</v>
      </c>
      <c r="AA93" s="4"/>
      <c r="AB93" s="4"/>
      <c r="AC93" s="4"/>
      <c r="AD93" s="4"/>
      <c r="AE93" s="4"/>
      <c r="AF93" s="4"/>
      <c r="AG93" s="4"/>
      <c r="AH93" s="4"/>
      <c r="AI93" s="4"/>
    </row>
    <row r="94" spans="1:35" ht="16.899999999999999" customHeight="1">
      <c r="A94" s="207">
        <f t="shared" si="22"/>
        <v>0</v>
      </c>
      <c r="B94" s="9"/>
      <c r="C94" s="88" t="str">
        <f>IF(B94="","",            _xlfn.XLOOKUP(B94, Clients!G:G, Clients!F:F, "Not found")  )</f>
        <v/>
      </c>
      <c r="D94" s="31"/>
      <c r="E94" s="213">
        <f t="shared" si="19"/>
        <v>0</v>
      </c>
      <c r="F94" s="92"/>
      <c r="G94" s="161" t="str">
        <f t="shared" ca="1" si="20"/>
        <v>Sans objet</v>
      </c>
      <c r="H94" s="36"/>
      <c r="I94" s="37"/>
      <c r="J94" s="37"/>
      <c r="K94" s="37"/>
      <c r="L94" s="37"/>
      <c r="M94" s="38"/>
      <c r="N94" s="133">
        <f t="shared" si="23"/>
        <v>0</v>
      </c>
      <c r="O94" s="134">
        <f t="shared" si="24"/>
        <v>0</v>
      </c>
      <c r="P94" s="134">
        <f t="shared" si="25"/>
        <v>0</v>
      </c>
      <c r="Q94" s="134">
        <f t="shared" si="26"/>
        <v>0</v>
      </c>
      <c r="R94" s="134">
        <f t="shared" si="27"/>
        <v>0</v>
      </c>
      <c r="S94" s="135">
        <f t="shared" si="28"/>
        <v>0</v>
      </c>
      <c r="T94" s="136">
        <f t="shared" si="29"/>
        <v>0</v>
      </c>
      <c r="U94" s="137"/>
      <c r="V94" s="137"/>
      <c r="W94" s="137"/>
      <c r="X94" s="137"/>
      <c r="Y94" s="94"/>
      <c r="Z94" s="105">
        <f t="shared" si="21"/>
        <v>0</v>
      </c>
      <c r="AA94" s="4"/>
      <c r="AB94" s="4"/>
      <c r="AC94" s="4"/>
      <c r="AD94" s="4"/>
      <c r="AE94" s="4"/>
      <c r="AF94" s="4"/>
      <c r="AG94" s="4"/>
      <c r="AH94" s="4"/>
      <c r="AI94" s="4"/>
    </row>
    <row r="95" spans="1:35" ht="16.899999999999999" customHeight="1">
      <c r="A95" s="207">
        <f t="shared" si="22"/>
        <v>0</v>
      </c>
      <c r="B95" s="9"/>
      <c r="C95" s="88" t="str">
        <f>IF(B95="","",            _xlfn.XLOOKUP(B95, Clients!G:G, Clients!F:F, "Not found")  )</f>
        <v/>
      </c>
      <c r="D95" s="31"/>
      <c r="E95" s="213">
        <f t="shared" si="19"/>
        <v>0</v>
      </c>
      <c r="F95" s="92"/>
      <c r="G95" s="161" t="str">
        <f t="shared" ca="1" si="20"/>
        <v>Sans objet</v>
      </c>
      <c r="H95" s="36"/>
      <c r="I95" s="37"/>
      <c r="J95" s="37"/>
      <c r="K95" s="37"/>
      <c r="L95" s="37"/>
      <c r="M95" s="38"/>
      <c r="N95" s="133">
        <f t="shared" si="23"/>
        <v>0</v>
      </c>
      <c r="O95" s="134">
        <f t="shared" si="24"/>
        <v>0</v>
      </c>
      <c r="P95" s="134">
        <f t="shared" si="25"/>
        <v>0</v>
      </c>
      <c r="Q95" s="134">
        <f t="shared" si="26"/>
        <v>0</v>
      </c>
      <c r="R95" s="134">
        <f t="shared" si="27"/>
        <v>0</v>
      </c>
      <c r="S95" s="135">
        <f t="shared" si="28"/>
        <v>0</v>
      </c>
      <c r="T95" s="136">
        <f t="shared" si="29"/>
        <v>0</v>
      </c>
      <c r="U95" s="137"/>
      <c r="V95" s="137"/>
      <c r="W95" s="137"/>
      <c r="X95" s="137"/>
      <c r="Y95" s="94"/>
      <c r="Z95" s="105">
        <f t="shared" si="21"/>
        <v>0</v>
      </c>
      <c r="AA95" s="4"/>
      <c r="AB95" s="4"/>
      <c r="AC95" s="4"/>
      <c r="AD95" s="4"/>
      <c r="AE95" s="4"/>
      <c r="AF95" s="4"/>
      <c r="AG95" s="4"/>
      <c r="AH95" s="4"/>
      <c r="AI95" s="4"/>
    </row>
    <row r="96" spans="1:35" ht="16.899999999999999" customHeight="1">
      <c r="A96" s="207">
        <f t="shared" si="22"/>
        <v>0</v>
      </c>
      <c r="B96" s="9"/>
      <c r="C96" s="88" t="str">
        <f>IF(B96="","",            _xlfn.XLOOKUP(B96, Clients!G:G, Clients!F:F, "Not found")  )</f>
        <v/>
      </c>
      <c r="D96" s="31"/>
      <c r="E96" s="213">
        <f t="shared" si="19"/>
        <v>0</v>
      </c>
      <c r="F96" s="92"/>
      <c r="G96" s="161" t="str">
        <f t="shared" ca="1" si="20"/>
        <v>Sans objet</v>
      </c>
      <c r="H96" s="36"/>
      <c r="I96" s="37"/>
      <c r="J96" s="37"/>
      <c r="K96" s="37"/>
      <c r="L96" s="37"/>
      <c r="M96" s="38"/>
      <c r="N96" s="133">
        <f t="shared" si="23"/>
        <v>0</v>
      </c>
      <c r="O96" s="134">
        <f t="shared" si="24"/>
        <v>0</v>
      </c>
      <c r="P96" s="134">
        <f t="shared" si="25"/>
        <v>0</v>
      </c>
      <c r="Q96" s="134">
        <f t="shared" si="26"/>
        <v>0</v>
      </c>
      <c r="R96" s="134">
        <f t="shared" si="27"/>
        <v>0</v>
      </c>
      <c r="S96" s="135">
        <f t="shared" si="28"/>
        <v>0</v>
      </c>
      <c r="T96" s="136">
        <f t="shared" si="29"/>
        <v>0</v>
      </c>
      <c r="U96" s="137"/>
      <c r="V96" s="137"/>
      <c r="W96" s="137"/>
      <c r="X96" s="137"/>
      <c r="Y96" s="94"/>
      <c r="Z96" s="105">
        <f t="shared" si="21"/>
        <v>0</v>
      </c>
      <c r="AA96" s="4"/>
      <c r="AB96" s="4"/>
      <c r="AC96" s="4"/>
      <c r="AD96" s="4"/>
      <c r="AE96" s="4"/>
      <c r="AF96" s="4"/>
      <c r="AG96" s="4"/>
      <c r="AH96" s="4"/>
      <c r="AI96" s="4"/>
    </row>
    <row r="97" spans="1:35" ht="16.899999999999999" customHeight="1">
      <c r="A97" s="207">
        <f t="shared" si="22"/>
        <v>0</v>
      </c>
      <c r="B97" s="9"/>
      <c r="C97" s="88" t="str">
        <f>IF(B97="","",            _xlfn.XLOOKUP(B97, Clients!G:G, Clients!F:F, "Not found")  )</f>
        <v/>
      </c>
      <c r="D97" s="31"/>
      <c r="E97" s="213">
        <f t="shared" si="19"/>
        <v>0</v>
      </c>
      <c r="F97" s="92"/>
      <c r="G97" s="161" t="str">
        <f t="shared" ca="1" si="20"/>
        <v>Sans objet</v>
      </c>
      <c r="H97" s="36"/>
      <c r="I97" s="37"/>
      <c r="J97" s="37"/>
      <c r="K97" s="37"/>
      <c r="L97" s="37"/>
      <c r="M97" s="38"/>
      <c r="N97" s="133">
        <f t="shared" si="23"/>
        <v>0</v>
      </c>
      <c r="O97" s="134">
        <f t="shared" si="24"/>
        <v>0</v>
      </c>
      <c r="P97" s="134">
        <f t="shared" si="25"/>
        <v>0</v>
      </c>
      <c r="Q97" s="134">
        <f t="shared" si="26"/>
        <v>0</v>
      </c>
      <c r="R97" s="134">
        <f t="shared" si="27"/>
        <v>0</v>
      </c>
      <c r="S97" s="135">
        <f t="shared" si="28"/>
        <v>0</v>
      </c>
      <c r="T97" s="136">
        <f t="shared" si="29"/>
        <v>0</v>
      </c>
      <c r="U97" s="137"/>
      <c r="V97" s="137"/>
      <c r="W97" s="137"/>
      <c r="X97" s="137"/>
      <c r="Y97" s="94"/>
      <c r="Z97" s="105">
        <f t="shared" si="21"/>
        <v>0</v>
      </c>
      <c r="AA97" s="4"/>
      <c r="AB97" s="4"/>
      <c r="AC97" s="4"/>
      <c r="AD97" s="4"/>
      <c r="AE97" s="4"/>
      <c r="AF97" s="4"/>
      <c r="AG97" s="4"/>
      <c r="AH97" s="4"/>
      <c r="AI97" s="4"/>
    </row>
    <row r="98" spans="1:35" ht="16.899999999999999" customHeight="1">
      <c r="A98" s="207">
        <f t="shared" si="22"/>
        <v>0</v>
      </c>
      <c r="B98" s="9"/>
      <c r="C98" s="88" t="str">
        <f>IF(B98="","",            _xlfn.XLOOKUP(B98, Clients!G:G, Clients!F:F, "Not found")  )</f>
        <v/>
      </c>
      <c r="D98" s="31"/>
      <c r="E98" s="213">
        <f t="shared" si="19"/>
        <v>0</v>
      </c>
      <c r="F98" s="92"/>
      <c r="G98" s="161" t="str">
        <f t="shared" ref="G98:G129" ca="1" si="30">+IF(A98=1,(+TODAY())-F98,"Sans objet")</f>
        <v>Sans objet</v>
      </c>
      <c r="H98" s="36"/>
      <c r="I98" s="37"/>
      <c r="J98" s="37"/>
      <c r="K98" s="37"/>
      <c r="L98" s="37"/>
      <c r="M98" s="38"/>
      <c r="N98" s="133">
        <f t="shared" si="23"/>
        <v>0</v>
      </c>
      <c r="O98" s="134">
        <f t="shared" si="24"/>
        <v>0</v>
      </c>
      <c r="P98" s="134">
        <f t="shared" si="25"/>
        <v>0</v>
      </c>
      <c r="Q98" s="134">
        <f t="shared" si="26"/>
        <v>0</v>
      </c>
      <c r="R98" s="134">
        <f t="shared" si="27"/>
        <v>0</v>
      </c>
      <c r="S98" s="135">
        <f t="shared" si="28"/>
        <v>0</v>
      </c>
      <c r="T98" s="136">
        <f t="shared" si="29"/>
        <v>0</v>
      </c>
      <c r="U98" s="137"/>
      <c r="V98" s="137"/>
      <c r="W98" s="137"/>
      <c r="X98" s="137"/>
      <c r="Y98" s="94"/>
      <c r="Z98" s="105">
        <f t="shared" ref="Z98:Z129" si="31">+T98-E98</f>
        <v>0</v>
      </c>
      <c r="AA98" s="4"/>
      <c r="AB98" s="4"/>
      <c r="AC98" s="4"/>
      <c r="AD98" s="4"/>
      <c r="AE98" s="4"/>
      <c r="AF98" s="4"/>
      <c r="AG98" s="4"/>
      <c r="AH98" s="4"/>
      <c r="AI98" s="4"/>
    </row>
    <row r="99" spans="1:35" ht="16.899999999999999" customHeight="1">
      <c r="A99" s="207">
        <f t="shared" si="22"/>
        <v>0</v>
      </c>
      <c r="B99" s="9"/>
      <c r="C99" s="88" t="str">
        <f>IF(B99="","",            _xlfn.XLOOKUP(B99, Clients!G:G, Clients!F:F, "Not found")  )</f>
        <v/>
      </c>
      <c r="D99" s="31"/>
      <c r="E99" s="213">
        <f t="shared" si="19"/>
        <v>0</v>
      </c>
      <c r="F99" s="92"/>
      <c r="G99" s="161" t="str">
        <f t="shared" ca="1" si="30"/>
        <v>Sans objet</v>
      </c>
      <c r="H99" s="36"/>
      <c r="I99" s="37"/>
      <c r="J99" s="37"/>
      <c r="K99" s="37"/>
      <c r="L99" s="37"/>
      <c r="M99" s="38"/>
      <c r="N99" s="133">
        <f t="shared" si="23"/>
        <v>0</v>
      </c>
      <c r="O99" s="134">
        <f t="shared" si="24"/>
        <v>0</v>
      </c>
      <c r="P99" s="134">
        <f t="shared" si="25"/>
        <v>0</v>
      </c>
      <c r="Q99" s="134">
        <f t="shared" si="26"/>
        <v>0</v>
      </c>
      <c r="R99" s="134">
        <f t="shared" si="27"/>
        <v>0</v>
      </c>
      <c r="S99" s="135">
        <f t="shared" si="28"/>
        <v>0</v>
      </c>
      <c r="T99" s="136">
        <f t="shared" si="29"/>
        <v>0</v>
      </c>
      <c r="U99" s="137"/>
      <c r="V99" s="137"/>
      <c r="W99" s="137"/>
      <c r="X99" s="137"/>
      <c r="Y99" s="94"/>
      <c r="Z99" s="105">
        <f t="shared" si="31"/>
        <v>0</v>
      </c>
      <c r="AA99" s="4"/>
      <c r="AB99" s="4"/>
      <c r="AC99" s="4"/>
      <c r="AD99" s="4"/>
      <c r="AE99" s="4"/>
      <c r="AF99" s="4"/>
      <c r="AG99" s="4"/>
      <c r="AH99" s="4"/>
      <c r="AI99" s="4"/>
    </row>
    <row r="100" spans="1:35" ht="16.899999999999999" customHeight="1">
      <c r="A100" s="207">
        <f t="shared" si="22"/>
        <v>0</v>
      </c>
      <c r="B100" s="9"/>
      <c r="C100" s="88" t="str">
        <f>IF(B100="","",            _xlfn.XLOOKUP(B100, Clients!G:G, Clients!F:F, "Not found")  )</f>
        <v/>
      </c>
      <c r="D100" s="31"/>
      <c r="E100" s="213">
        <f t="shared" si="19"/>
        <v>0</v>
      </c>
      <c r="F100" s="92"/>
      <c r="G100" s="161" t="str">
        <f t="shared" ca="1" si="30"/>
        <v>Sans objet</v>
      </c>
      <c r="H100" s="36"/>
      <c r="I100" s="37"/>
      <c r="J100" s="37"/>
      <c r="K100" s="37"/>
      <c r="L100" s="37"/>
      <c r="M100" s="38"/>
      <c r="N100" s="133">
        <f t="shared" si="23"/>
        <v>0</v>
      </c>
      <c r="O100" s="134">
        <f t="shared" si="24"/>
        <v>0</v>
      </c>
      <c r="P100" s="134">
        <f t="shared" si="25"/>
        <v>0</v>
      </c>
      <c r="Q100" s="134">
        <f t="shared" si="26"/>
        <v>0</v>
      </c>
      <c r="R100" s="134">
        <f t="shared" si="27"/>
        <v>0</v>
      </c>
      <c r="S100" s="135">
        <f t="shared" si="28"/>
        <v>0</v>
      </c>
      <c r="T100" s="136">
        <f t="shared" si="29"/>
        <v>0</v>
      </c>
      <c r="U100" s="137"/>
      <c r="V100" s="137"/>
      <c r="W100" s="137"/>
      <c r="X100" s="137"/>
      <c r="Y100" s="94"/>
      <c r="Z100" s="105">
        <f t="shared" si="31"/>
        <v>0</v>
      </c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ht="16.899999999999999" customHeight="1">
      <c r="A101" s="207">
        <f t="shared" si="22"/>
        <v>0</v>
      </c>
      <c r="B101" s="9"/>
      <c r="C101" s="88" t="str">
        <f>IF(B101="","",            _xlfn.XLOOKUP(B101, Clients!G:G, Clients!F:F, "Not found")  )</f>
        <v/>
      </c>
      <c r="D101" s="31"/>
      <c r="E101" s="213">
        <f t="shared" si="19"/>
        <v>0</v>
      </c>
      <c r="F101" s="92"/>
      <c r="G101" s="161" t="str">
        <f t="shared" ca="1" si="30"/>
        <v>Sans objet</v>
      </c>
      <c r="H101" s="36"/>
      <c r="I101" s="37"/>
      <c r="J101" s="37"/>
      <c r="K101" s="37"/>
      <c r="L101" s="37"/>
      <c r="M101" s="38"/>
      <c r="N101" s="133">
        <f t="shared" si="23"/>
        <v>0</v>
      </c>
      <c r="O101" s="134">
        <f t="shared" si="24"/>
        <v>0</v>
      </c>
      <c r="P101" s="134">
        <f t="shared" si="25"/>
        <v>0</v>
      </c>
      <c r="Q101" s="134">
        <f t="shared" si="26"/>
        <v>0</v>
      </c>
      <c r="R101" s="134">
        <f t="shared" si="27"/>
        <v>0</v>
      </c>
      <c r="S101" s="135">
        <f t="shared" si="28"/>
        <v>0</v>
      </c>
      <c r="T101" s="136">
        <f t="shared" si="29"/>
        <v>0</v>
      </c>
      <c r="U101" s="137"/>
      <c r="V101" s="137"/>
      <c r="W101" s="137"/>
      <c r="X101" s="137"/>
      <c r="Y101" s="94"/>
      <c r="Z101" s="105">
        <f t="shared" si="31"/>
        <v>0</v>
      </c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ht="16.899999999999999" customHeight="1">
      <c r="A102" s="207">
        <f t="shared" si="22"/>
        <v>0</v>
      </c>
      <c r="B102" s="9"/>
      <c r="C102" s="88" t="str">
        <f>IF(B102="","",            _xlfn.XLOOKUP(B102, Clients!G:G, Clients!F:F, "Not found")  )</f>
        <v/>
      </c>
      <c r="D102" s="31"/>
      <c r="E102" s="213">
        <f t="shared" si="19"/>
        <v>0</v>
      </c>
      <c r="F102" s="92"/>
      <c r="G102" s="161" t="str">
        <f t="shared" ca="1" si="30"/>
        <v>Sans objet</v>
      </c>
      <c r="H102" s="36"/>
      <c r="I102" s="37"/>
      <c r="J102" s="37"/>
      <c r="K102" s="37"/>
      <c r="L102" s="37"/>
      <c r="M102" s="38"/>
      <c r="N102" s="133">
        <f t="shared" si="23"/>
        <v>0</v>
      </c>
      <c r="O102" s="134">
        <f t="shared" si="24"/>
        <v>0</v>
      </c>
      <c r="P102" s="134">
        <f t="shared" si="25"/>
        <v>0</v>
      </c>
      <c r="Q102" s="134">
        <f t="shared" si="26"/>
        <v>0</v>
      </c>
      <c r="R102" s="134">
        <f t="shared" si="27"/>
        <v>0</v>
      </c>
      <c r="S102" s="135">
        <f t="shared" si="28"/>
        <v>0</v>
      </c>
      <c r="T102" s="136">
        <f t="shared" si="29"/>
        <v>0</v>
      </c>
      <c r="U102" s="137"/>
      <c r="V102" s="137"/>
      <c r="W102" s="137"/>
      <c r="X102" s="137"/>
      <c r="Y102" s="94"/>
      <c r="Z102" s="105">
        <f t="shared" si="31"/>
        <v>0</v>
      </c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ht="16.899999999999999" customHeight="1">
      <c r="A103" s="207">
        <f t="shared" si="22"/>
        <v>0</v>
      </c>
      <c r="B103" s="9"/>
      <c r="C103" s="88" t="str">
        <f>IF(B103="","",            _xlfn.XLOOKUP(B103, Clients!G:G, Clients!F:F, "Not found")  )</f>
        <v/>
      </c>
      <c r="D103" s="31"/>
      <c r="E103" s="213">
        <f t="shared" si="19"/>
        <v>0</v>
      </c>
      <c r="F103" s="92"/>
      <c r="G103" s="161" t="str">
        <f t="shared" ca="1" si="30"/>
        <v>Sans objet</v>
      </c>
      <c r="H103" s="36"/>
      <c r="I103" s="37"/>
      <c r="J103" s="37"/>
      <c r="K103" s="37"/>
      <c r="L103" s="37"/>
      <c r="M103" s="38"/>
      <c r="N103" s="133">
        <f t="shared" si="23"/>
        <v>0</v>
      </c>
      <c r="O103" s="134">
        <f t="shared" si="24"/>
        <v>0</v>
      </c>
      <c r="P103" s="134">
        <f t="shared" si="25"/>
        <v>0</v>
      </c>
      <c r="Q103" s="134">
        <f t="shared" si="26"/>
        <v>0</v>
      </c>
      <c r="R103" s="134">
        <f t="shared" si="27"/>
        <v>0</v>
      </c>
      <c r="S103" s="135">
        <f t="shared" si="28"/>
        <v>0</v>
      </c>
      <c r="T103" s="136">
        <f t="shared" si="29"/>
        <v>0</v>
      </c>
      <c r="U103" s="137"/>
      <c r="V103" s="137"/>
      <c r="W103" s="137"/>
      <c r="X103" s="137"/>
      <c r="Y103" s="94"/>
      <c r="Z103" s="105">
        <f t="shared" si="31"/>
        <v>0</v>
      </c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ht="16.899999999999999" customHeight="1">
      <c r="A104" s="207">
        <f t="shared" si="22"/>
        <v>0</v>
      </c>
      <c r="B104" s="9"/>
      <c r="C104" s="88" t="str">
        <f>IF(B104="","",            _xlfn.XLOOKUP(B104, Clients!G:G, Clients!F:F, "Not found")  )</f>
        <v/>
      </c>
      <c r="D104" s="31"/>
      <c r="E104" s="213">
        <f t="shared" si="19"/>
        <v>0</v>
      </c>
      <c r="F104" s="92"/>
      <c r="G104" s="161" t="str">
        <f t="shared" ca="1" si="30"/>
        <v>Sans objet</v>
      </c>
      <c r="H104" s="36"/>
      <c r="I104" s="37"/>
      <c r="J104" s="37"/>
      <c r="K104" s="37"/>
      <c r="L104" s="37"/>
      <c r="M104" s="38"/>
      <c r="N104" s="133">
        <f t="shared" si="23"/>
        <v>0</v>
      </c>
      <c r="O104" s="134">
        <f t="shared" si="24"/>
        <v>0</v>
      </c>
      <c r="P104" s="134">
        <f t="shared" si="25"/>
        <v>0</v>
      </c>
      <c r="Q104" s="134">
        <f t="shared" si="26"/>
        <v>0</v>
      </c>
      <c r="R104" s="134">
        <f t="shared" si="27"/>
        <v>0</v>
      </c>
      <c r="S104" s="135">
        <f t="shared" si="28"/>
        <v>0</v>
      </c>
      <c r="T104" s="136">
        <f t="shared" si="29"/>
        <v>0</v>
      </c>
      <c r="U104" s="137"/>
      <c r="V104" s="137"/>
      <c r="W104" s="137"/>
      <c r="X104" s="137"/>
      <c r="Y104" s="94"/>
      <c r="Z104" s="105">
        <f t="shared" si="31"/>
        <v>0</v>
      </c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ht="16.899999999999999" customHeight="1">
      <c r="A105" s="207">
        <f t="shared" si="22"/>
        <v>0</v>
      </c>
      <c r="B105" s="9"/>
      <c r="C105" s="88" t="str">
        <f>IF(B105="","",            _xlfn.XLOOKUP(B105, Clients!G:G, Clients!F:F, "Not found")  )</f>
        <v/>
      </c>
      <c r="D105" s="31"/>
      <c r="E105" s="213">
        <f t="shared" si="19"/>
        <v>0</v>
      </c>
      <c r="F105" s="92"/>
      <c r="G105" s="161" t="str">
        <f t="shared" ca="1" si="30"/>
        <v>Sans objet</v>
      </c>
      <c r="H105" s="36"/>
      <c r="I105" s="37"/>
      <c r="J105" s="37"/>
      <c r="K105" s="37"/>
      <c r="L105" s="37"/>
      <c r="M105" s="38"/>
      <c r="N105" s="133">
        <f t="shared" si="23"/>
        <v>0</v>
      </c>
      <c r="O105" s="134">
        <f t="shared" si="24"/>
        <v>0</v>
      </c>
      <c r="P105" s="134">
        <f t="shared" si="25"/>
        <v>0</v>
      </c>
      <c r="Q105" s="134">
        <f t="shared" si="26"/>
        <v>0</v>
      </c>
      <c r="R105" s="134">
        <f t="shared" si="27"/>
        <v>0</v>
      </c>
      <c r="S105" s="135">
        <f t="shared" si="28"/>
        <v>0</v>
      </c>
      <c r="T105" s="136">
        <f t="shared" si="29"/>
        <v>0</v>
      </c>
      <c r="U105" s="137"/>
      <c r="V105" s="137"/>
      <c r="W105" s="137"/>
      <c r="X105" s="137"/>
      <c r="Y105" s="94"/>
      <c r="Z105" s="105">
        <f t="shared" si="31"/>
        <v>0</v>
      </c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ht="16.899999999999999" customHeight="1">
      <c r="A106" s="207">
        <f t="shared" si="22"/>
        <v>0</v>
      </c>
      <c r="B106" s="8"/>
      <c r="C106" s="88" t="str">
        <f>IF(B106="","",            _xlfn.XLOOKUP(B106, Clients!G:G, Clients!F:F, "Not found")  )</f>
        <v/>
      </c>
      <c r="D106" s="31"/>
      <c r="E106" s="213">
        <f t="shared" si="19"/>
        <v>0</v>
      </c>
      <c r="F106" s="92"/>
      <c r="G106" s="161" t="str">
        <f t="shared" ca="1" si="30"/>
        <v>Sans objet</v>
      </c>
      <c r="H106" s="36"/>
      <c r="I106" s="37"/>
      <c r="J106" s="37"/>
      <c r="K106" s="37"/>
      <c r="L106" s="37"/>
      <c r="M106" s="38"/>
      <c r="N106" s="133">
        <f t="shared" si="23"/>
        <v>0</v>
      </c>
      <c r="O106" s="134">
        <f t="shared" si="24"/>
        <v>0</v>
      </c>
      <c r="P106" s="134">
        <f t="shared" si="25"/>
        <v>0</v>
      </c>
      <c r="Q106" s="134">
        <f t="shared" si="26"/>
        <v>0</v>
      </c>
      <c r="R106" s="134">
        <f t="shared" si="27"/>
        <v>0</v>
      </c>
      <c r="S106" s="135">
        <f t="shared" si="28"/>
        <v>0</v>
      </c>
      <c r="T106" s="136">
        <f t="shared" si="29"/>
        <v>0</v>
      </c>
      <c r="U106" s="137"/>
      <c r="V106" s="137"/>
      <c r="W106" s="137"/>
      <c r="X106" s="137"/>
      <c r="Y106" s="94"/>
      <c r="Z106" s="105">
        <f t="shared" si="31"/>
        <v>0</v>
      </c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ht="16.899999999999999" customHeight="1">
      <c r="A107" s="207">
        <f t="shared" si="22"/>
        <v>0</v>
      </c>
      <c r="B107" s="9"/>
      <c r="C107" s="88" t="str">
        <f>IF(B107="","",            _xlfn.XLOOKUP(B107, Clients!G:G, Clients!F:F, "Not found")  )</f>
        <v/>
      </c>
      <c r="D107" s="31"/>
      <c r="E107" s="213">
        <f t="shared" si="19"/>
        <v>0</v>
      </c>
      <c r="F107" s="92"/>
      <c r="G107" s="161" t="str">
        <f t="shared" ca="1" si="30"/>
        <v>Sans objet</v>
      </c>
      <c r="H107" s="36"/>
      <c r="I107" s="37"/>
      <c r="J107" s="37"/>
      <c r="K107" s="37"/>
      <c r="L107" s="37"/>
      <c r="M107" s="38"/>
      <c r="N107" s="133">
        <f t="shared" si="23"/>
        <v>0</v>
      </c>
      <c r="O107" s="134">
        <f t="shared" si="24"/>
        <v>0</v>
      </c>
      <c r="P107" s="134">
        <f t="shared" si="25"/>
        <v>0</v>
      </c>
      <c r="Q107" s="134">
        <f t="shared" si="26"/>
        <v>0</v>
      </c>
      <c r="R107" s="134">
        <f t="shared" si="27"/>
        <v>0</v>
      </c>
      <c r="S107" s="135">
        <f t="shared" si="28"/>
        <v>0</v>
      </c>
      <c r="T107" s="136">
        <f t="shared" si="29"/>
        <v>0</v>
      </c>
      <c r="U107" s="137"/>
      <c r="V107" s="137"/>
      <c r="W107" s="137"/>
      <c r="X107" s="137"/>
      <c r="Y107" s="94"/>
      <c r="Z107" s="105">
        <f t="shared" si="31"/>
        <v>0</v>
      </c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ht="16.899999999999999" customHeight="1">
      <c r="A108" s="207">
        <f t="shared" si="22"/>
        <v>0</v>
      </c>
      <c r="B108" s="9"/>
      <c r="C108" s="88" t="str">
        <f>IF(B108="","",            _xlfn.XLOOKUP(B108, Clients!G:G, Clients!F:F, "Not found")  )</f>
        <v/>
      </c>
      <c r="D108" s="31"/>
      <c r="E108" s="213">
        <f t="shared" si="19"/>
        <v>0</v>
      </c>
      <c r="F108" s="92"/>
      <c r="G108" s="161" t="str">
        <f t="shared" ca="1" si="30"/>
        <v>Sans objet</v>
      </c>
      <c r="H108" s="36"/>
      <c r="I108" s="37"/>
      <c r="J108" s="37"/>
      <c r="K108" s="37"/>
      <c r="L108" s="37"/>
      <c r="M108" s="38"/>
      <c r="N108" s="133">
        <f t="shared" si="23"/>
        <v>0</v>
      </c>
      <c r="O108" s="134">
        <f t="shared" si="24"/>
        <v>0</v>
      </c>
      <c r="P108" s="134">
        <f t="shared" si="25"/>
        <v>0</v>
      </c>
      <c r="Q108" s="134">
        <f t="shared" si="26"/>
        <v>0</v>
      </c>
      <c r="R108" s="134">
        <f t="shared" si="27"/>
        <v>0</v>
      </c>
      <c r="S108" s="135">
        <f t="shared" si="28"/>
        <v>0</v>
      </c>
      <c r="T108" s="136">
        <f t="shared" si="29"/>
        <v>0</v>
      </c>
      <c r="U108" s="137"/>
      <c r="V108" s="137"/>
      <c r="W108" s="137"/>
      <c r="X108" s="137"/>
      <c r="Y108" s="94"/>
      <c r="Z108" s="105">
        <f t="shared" si="31"/>
        <v>0</v>
      </c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ht="16.899999999999999" customHeight="1">
      <c r="A109" s="207">
        <f t="shared" si="22"/>
        <v>0</v>
      </c>
      <c r="B109" s="9"/>
      <c r="C109" s="88" t="str">
        <f>IF(B109="","",            _xlfn.XLOOKUP(B109, Clients!G:G, Clients!F:F, "Not found")  )</f>
        <v/>
      </c>
      <c r="D109" s="31"/>
      <c r="E109" s="213">
        <f t="shared" si="19"/>
        <v>0</v>
      </c>
      <c r="F109" s="92"/>
      <c r="G109" s="161" t="str">
        <f t="shared" ca="1" si="30"/>
        <v>Sans objet</v>
      </c>
      <c r="H109" s="36"/>
      <c r="I109" s="37"/>
      <c r="J109" s="37"/>
      <c r="K109" s="37"/>
      <c r="L109" s="37"/>
      <c r="M109" s="38"/>
      <c r="N109" s="133">
        <f t="shared" si="23"/>
        <v>0</v>
      </c>
      <c r="O109" s="134">
        <f t="shared" si="24"/>
        <v>0</v>
      </c>
      <c r="P109" s="134">
        <f t="shared" si="25"/>
        <v>0</v>
      </c>
      <c r="Q109" s="134">
        <f t="shared" si="26"/>
        <v>0</v>
      </c>
      <c r="R109" s="134">
        <f t="shared" si="27"/>
        <v>0</v>
      </c>
      <c r="S109" s="135">
        <f t="shared" si="28"/>
        <v>0</v>
      </c>
      <c r="T109" s="136">
        <f t="shared" si="29"/>
        <v>0</v>
      </c>
      <c r="U109" s="137"/>
      <c r="V109" s="137"/>
      <c r="W109" s="137"/>
      <c r="X109" s="137"/>
      <c r="Y109" s="94"/>
      <c r="Z109" s="105">
        <f t="shared" si="31"/>
        <v>0</v>
      </c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ht="16.899999999999999" customHeight="1">
      <c r="A110" s="207">
        <f t="shared" si="22"/>
        <v>0</v>
      </c>
      <c r="B110" s="9"/>
      <c r="C110" s="88" t="str">
        <f>IF(B110="","",            _xlfn.XLOOKUP(B110, Clients!G:G, Clients!F:F, "Not found")  )</f>
        <v/>
      </c>
      <c r="D110" s="31"/>
      <c r="E110" s="213">
        <f t="shared" si="19"/>
        <v>0</v>
      </c>
      <c r="F110" s="92"/>
      <c r="G110" s="161" t="str">
        <f t="shared" ca="1" si="30"/>
        <v>Sans objet</v>
      </c>
      <c r="H110" s="36"/>
      <c r="I110" s="37"/>
      <c r="J110" s="37"/>
      <c r="K110" s="37"/>
      <c r="L110" s="37"/>
      <c r="M110" s="38"/>
      <c r="N110" s="133">
        <f t="shared" si="23"/>
        <v>0</v>
      </c>
      <c r="O110" s="134">
        <f t="shared" si="24"/>
        <v>0</v>
      </c>
      <c r="P110" s="134">
        <f t="shared" si="25"/>
        <v>0</v>
      </c>
      <c r="Q110" s="134">
        <f t="shared" si="26"/>
        <v>0</v>
      </c>
      <c r="R110" s="134">
        <f t="shared" si="27"/>
        <v>0</v>
      </c>
      <c r="S110" s="135">
        <f t="shared" si="28"/>
        <v>0</v>
      </c>
      <c r="T110" s="136">
        <f t="shared" si="29"/>
        <v>0</v>
      </c>
      <c r="U110" s="137"/>
      <c r="V110" s="137"/>
      <c r="W110" s="137"/>
      <c r="X110" s="137"/>
      <c r="Y110" s="94"/>
      <c r="Z110" s="105">
        <f t="shared" si="31"/>
        <v>0</v>
      </c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ht="16.899999999999999" customHeight="1">
      <c r="A111" s="207">
        <f t="shared" si="22"/>
        <v>0</v>
      </c>
      <c r="B111" s="9"/>
      <c r="C111" s="88" t="str">
        <f>IF(B111="","",            _xlfn.XLOOKUP(B111, Clients!G:G, Clients!F:F, "Not found")  )</f>
        <v/>
      </c>
      <c r="D111" s="31"/>
      <c r="E111" s="213">
        <f t="shared" si="19"/>
        <v>0</v>
      </c>
      <c r="F111" s="92"/>
      <c r="G111" s="161" t="str">
        <f t="shared" ca="1" si="30"/>
        <v>Sans objet</v>
      </c>
      <c r="H111" s="36"/>
      <c r="I111" s="37"/>
      <c r="J111" s="37"/>
      <c r="K111" s="37"/>
      <c r="L111" s="37"/>
      <c r="M111" s="38"/>
      <c r="N111" s="133">
        <f t="shared" si="23"/>
        <v>0</v>
      </c>
      <c r="O111" s="134">
        <f t="shared" si="24"/>
        <v>0</v>
      </c>
      <c r="P111" s="134">
        <f t="shared" si="25"/>
        <v>0</v>
      </c>
      <c r="Q111" s="134">
        <f t="shared" si="26"/>
        <v>0</v>
      </c>
      <c r="R111" s="134">
        <f t="shared" si="27"/>
        <v>0</v>
      </c>
      <c r="S111" s="135">
        <f t="shared" si="28"/>
        <v>0</v>
      </c>
      <c r="T111" s="136">
        <f t="shared" si="29"/>
        <v>0</v>
      </c>
      <c r="U111" s="137"/>
      <c r="V111" s="137"/>
      <c r="W111" s="137"/>
      <c r="X111" s="137"/>
      <c r="Y111" s="94"/>
      <c r="Z111" s="105">
        <f t="shared" si="31"/>
        <v>0</v>
      </c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ht="16.899999999999999" customHeight="1">
      <c r="A112" s="207">
        <f t="shared" si="22"/>
        <v>0</v>
      </c>
      <c r="B112" s="9"/>
      <c r="C112" s="88" t="str">
        <f>IF(B112="","",            _xlfn.XLOOKUP(B112, Clients!G:G, Clients!F:F, "Not found")  )</f>
        <v/>
      </c>
      <c r="D112" s="31"/>
      <c r="E112" s="213">
        <f t="shared" si="19"/>
        <v>0</v>
      </c>
      <c r="F112" s="92"/>
      <c r="G112" s="161" t="str">
        <f t="shared" ca="1" si="30"/>
        <v>Sans objet</v>
      </c>
      <c r="H112" s="36"/>
      <c r="I112" s="37"/>
      <c r="J112" s="37"/>
      <c r="K112" s="37"/>
      <c r="L112" s="37"/>
      <c r="M112" s="38"/>
      <c r="N112" s="133">
        <f t="shared" si="23"/>
        <v>0</v>
      </c>
      <c r="O112" s="134">
        <f t="shared" si="24"/>
        <v>0</v>
      </c>
      <c r="P112" s="134">
        <f t="shared" si="25"/>
        <v>0</v>
      </c>
      <c r="Q112" s="134">
        <f t="shared" si="26"/>
        <v>0</v>
      </c>
      <c r="R112" s="134">
        <f t="shared" si="27"/>
        <v>0</v>
      </c>
      <c r="S112" s="135">
        <f t="shared" si="28"/>
        <v>0</v>
      </c>
      <c r="T112" s="136">
        <f t="shared" si="29"/>
        <v>0</v>
      </c>
      <c r="U112" s="137"/>
      <c r="V112" s="137"/>
      <c r="W112" s="137"/>
      <c r="X112" s="137"/>
      <c r="Y112" s="94"/>
      <c r="Z112" s="105">
        <f t="shared" si="31"/>
        <v>0</v>
      </c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ht="16.899999999999999" customHeight="1">
      <c r="A113" s="207">
        <f t="shared" si="22"/>
        <v>0</v>
      </c>
      <c r="B113" s="9"/>
      <c r="C113" s="88" t="str">
        <f>IF(B113="","",            _xlfn.XLOOKUP(B113, Clients!G:G, Clients!F:F, "Not found")  )</f>
        <v/>
      </c>
      <c r="D113" s="31"/>
      <c r="E113" s="213">
        <f t="shared" si="19"/>
        <v>0</v>
      </c>
      <c r="F113" s="92"/>
      <c r="G113" s="161" t="str">
        <f t="shared" ca="1" si="30"/>
        <v>Sans objet</v>
      </c>
      <c r="H113" s="36"/>
      <c r="I113" s="37"/>
      <c r="J113" s="37"/>
      <c r="K113" s="37"/>
      <c r="L113" s="37"/>
      <c r="M113" s="38"/>
      <c r="N113" s="133">
        <f t="shared" si="23"/>
        <v>0</v>
      </c>
      <c r="O113" s="134">
        <f t="shared" si="24"/>
        <v>0</v>
      </c>
      <c r="P113" s="134">
        <f t="shared" si="25"/>
        <v>0</v>
      </c>
      <c r="Q113" s="134">
        <f t="shared" si="26"/>
        <v>0</v>
      </c>
      <c r="R113" s="134">
        <f t="shared" si="27"/>
        <v>0</v>
      </c>
      <c r="S113" s="135">
        <f t="shared" si="28"/>
        <v>0</v>
      </c>
      <c r="T113" s="136">
        <f t="shared" si="29"/>
        <v>0</v>
      </c>
      <c r="U113" s="137"/>
      <c r="V113" s="137"/>
      <c r="W113" s="137"/>
      <c r="X113" s="137"/>
      <c r="Y113" s="94"/>
      <c r="Z113" s="105">
        <f t="shared" si="31"/>
        <v>0</v>
      </c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ht="16.899999999999999" customHeight="1">
      <c r="A114" s="207">
        <f t="shared" si="22"/>
        <v>0</v>
      </c>
      <c r="B114" s="9"/>
      <c r="C114" s="88" t="str">
        <f>IF(B114="","",            _xlfn.XLOOKUP(B114, Clients!G:G, Clients!F:F, "Not found")  )</f>
        <v/>
      </c>
      <c r="D114" s="31"/>
      <c r="E114" s="213">
        <f t="shared" si="19"/>
        <v>0</v>
      </c>
      <c r="F114" s="92"/>
      <c r="G114" s="161" t="str">
        <f t="shared" ca="1" si="30"/>
        <v>Sans objet</v>
      </c>
      <c r="H114" s="36"/>
      <c r="I114" s="37"/>
      <c r="J114" s="37"/>
      <c r="K114" s="37"/>
      <c r="L114" s="37"/>
      <c r="M114" s="38"/>
      <c r="N114" s="133">
        <f t="shared" si="23"/>
        <v>0</v>
      </c>
      <c r="O114" s="134">
        <f t="shared" si="24"/>
        <v>0</v>
      </c>
      <c r="P114" s="134">
        <f t="shared" si="25"/>
        <v>0</v>
      </c>
      <c r="Q114" s="134">
        <f t="shared" si="26"/>
        <v>0</v>
      </c>
      <c r="R114" s="134">
        <f t="shared" si="27"/>
        <v>0</v>
      </c>
      <c r="S114" s="135">
        <f t="shared" si="28"/>
        <v>0</v>
      </c>
      <c r="T114" s="136">
        <f t="shared" si="29"/>
        <v>0</v>
      </c>
      <c r="U114" s="137"/>
      <c r="V114" s="137"/>
      <c r="W114" s="137"/>
      <c r="X114" s="137"/>
      <c r="Y114" s="94"/>
      <c r="Z114" s="105">
        <f t="shared" si="31"/>
        <v>0</v>
      </c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ht="16.899999999999999" customHeight="1">
      <c r="A115" s="207">
        <f t="shared" si="22"/>
        <v>0</v>
      </c>
      <c r="B115" s="9"/>
      <c r="C115" s="88" t="str">
        <f>IF(B115="","",            _xlfn.XLOOKUP(B115, Clients!G:G, Clients!F:F, "Not found")  )</f>
        <v/>
      </c>
      <c r="D115" s="31"/>
      <c r="E115" s="213">
        <f t="shared" si="19"/>
        <v>0</v>
      </c>
      <c r="F115" s="92"/>
      <c r="G115" s="161" t="str">
        <f t="shared" ca="1" si="30"/>
        <v>Sans objet</v>
      </c>
      <c r="H115" s="36"/>
      <c r="I115" s="37"/>
      <c r="J115" s="37"/>
      <c r="K115" s="37"/>
      <c r="L115" s="37"/>
      <c r="M115" s="38"/>
      <c r="N115" s="133">
        <f t="shared" si="23"/>
        <v>0</v>
      </c>
      <c r="O115" s="134">
        <f t="shared" si="24"/>
        <v>0</v>
      </c>
      <c r="P115" s="134">
        <f t="shared" si="25"/>
        <v>0</v>
      </c>
      <c r="Q115" s="134">
        <f t="shared" si="26"/>
        <v>0</v>
      </c>
      <c r="R115" s="134">
        <f t="shared" si="27"/>
        <v>0</v>
      </c>
      <c r="S115" s="135">
        <f t="shared" si="28"/>
        <v>0</v>
      </c>
      <c r="T115" s="136">
        <f t="shared" si="29"/>
        <v>0</v>
      </c>
      <c r="U115" s="137"/>
      <c r="V115" s="137"/>
      <c r="W115" s="137"/>
      <c r="X115" s="137"/>
      <c r="Y115" s="94"/>
      <c r="Z115" s="105">
        <f t="shared" si="31"/>
        <v>0</v>
      </c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ht="16.899999999999999" customHeight="1">
      <c r="A116" s="207">
        <f t="shared" si="22"/>
        <v>0</v>
      </c>
      <c r="B116" s="9"/>
      <c r="C116" s="88" t="str">
        <f>IF(B116="","",            _xlfn.XLOOKUP(B116, Clients!G:G, Clients!F:F, "Not found")  )</f>
        <v/>
      </c>
      <c r="D116" s="31"/>
      <c r="E116" s="213">
        <f t="shared" si="19"/>
        <v>0</v>
      </c>
      <c r="F116" s="92"/>
      <c r="G116" s="161" t="str">
        <f t="shared" ca="1" si="30"/>
        <v>Sans objet</v>
      </c>
      <c r="H116" s="36"/>
      <c r="I116" s="37"/>
      <c r="J116" s="37"/>
      <c r="K116" s="37"/>
      <c r="L116" s="37"/>
      <c r="M116" s="38"/>
      <c r="N116" s="133">
        <f t="shared" si="23"/>
        <v>0</v>
      </c>
      <c r="O116" s="134">
        <f t="shared" si="24"/>
        <v>0</v>
      </c>
      <c r="P116" s="134">
        <f t="shared" si="25"/>
        <v>0</v>
      </c>
      <c r="Q116" s="134">
        <f t="shared" si="26"/>
        <v>0</v>
      </c>
      <c r="R116" s="134">
        <f t="shared" si="27"/>
        <v>0</v>
      </c>
      <c r="S116" s="135">
        <f t="shared" si="28"/>
        <v>0</v>
      </c>
      <c r="T116" s="136">
        <f t="shared" si="29"/>
        <v>0</v>
      </c>
      <c r="U116" s="137"/>
      <c r="V116" s="137"/>
      <c r="W116" s="137"/>
      <c r="X116" s="137"/>
      <c r="Y116" s="94"/>
      <c r="Z116" s="105">
        <f t="shared" si="31"/>
        <v>0</v>
      </c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ht="16.899999999999999" customHeight="1">
      <c r="A117" s="207">
        <f t="shared" si="22"/>
        <v>0</v>
      </c>
      <c r="B117" s="8"/>
      <c r="C117" s="88" t="str">
        <f>IF(B117="","",            _xlfn.XLOOKUP(B117, Clients!G:G, Clients!F:F, "Not found")  )</f>
        <v/>
      </c>
      <c r="D117" s="31"/>
      <c r="E117" s="213">
        <f t="shared" si="19"/>
        <v>0</v>
      </c>
      <c r="F117" s="92"/>
      <c r="G117" s="161" t="str">
        <f t="shared" ca="1" si="30"/>
        <v>Sans objet</v>
      </c>
      <c r="H117" s="36"/>
      <c r="I117" s="37"/>
      <c r="J117" s="37"/>
      <c r="K117" s="37"/>
      <c r="L117" s="37"/>
      <c r="M117" s="38"/>
      <c r="N117" s="133">
        <f t="shared" si="23"/>
        <v>0</v>
      </c>
      <c r="O117" s="134">
        <f t="shared" si="24"/>
        <v>0</v>
      </c>
      <c r="P117" s="134">
        <f t="shared" si="25"/>
        <v>0</v>
      </c>
      <c r="Q117" s="134">
        <f t="shared" si="26"/>
        <v>0</v>
      </c>
      <c r="R117" s="134">
        <f t="shared" si="27"/>
        <v>0</v>
      </c>
      <c r="S117" s="135">
        <f t="shared" si="28"/>
        <v>0</v>
      </c>
      <c r="T117" s="136">
        <f t="shared" si="29"/>
        <v>0</v>
      </c>
      <c r="U117" s="137"/>
      <c r="V117" s="137"/>
      <c r="W117" s="137"/>
      <c r="X117" s="137"/>
      <c r="Y117" s="94"/>
      <c r="Z117" s="105">
        <f t="shared" si="31"/>
        <v>0</v>
      </c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ht="16.899999999999999" customHeight="1">
      <c r="A118" s="207">
        <f t="shared" si="22"/>
        <v>0</v>
      </c>
      <c r="B118" s="10"/>
      <c r="C118" s="88" t="str">
        <f>IF(B118="","",            _xlfn.XLOOKUP(B118, Clients!G:G, Clients!F:F, "Not found")  )</f>
        <v/>
      </c>
      <c r="D118" s="31"/>
      <c r="E118" s="213">
        <f t="shared" si="19"/>
        <v>0</v>
      </c>
      <c r="F118" s="92"/>
      <c r="G118" s="161" t="str">
        <f t="shared" ca="1" si="30"/>
        <v>Sans objet</v>
      </c>
      <c r="H118" s="36"/>
      <c r="I118" s="37"/>
      <c r="J118" s="37"/>
      <c r="K118" s="37"/>
      <c r="L118" s="37"/>
      <c r="M118" s="38"/>
      <c r="N118" s="133">
        <f t="shared" si="23"/>
        <v>0</v>
      </c>
      <c r="O118" s="134">
        <f t="shared" si="24"/>
        <v>0</v>
      </c>
      <c r="P118" s="134">
        <f t="shared" si="25"/>
        <v>0</v>
      </c>
      <c r="Q118" s="134">
        <f t="shared" si="26"/>
        <v>0</v>
      </c>
      <c r="R118" s="134">
        <f t="shared" si="27"/>
        <v>0</v>
      </c>
      <c r="S118" s="135">
        <f t="shared" si="28"/>
        <v>0</v>
      </c>
      <c r="T118" s="136">
        <f t="shared" si="29"/>
        <v>0</v>
      </c>
      <c r="U118" s="137"/>
      <c r="V118" s="137"/>
      <c r="W118" s="137"/>
      <c r="X118" s="137"/>
      <c r="Y118" s="94"/>
      <c r="Z118" s="105">
        <f t="shared" si="31"/>
        <v>0</v>
      </c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ht="16.899999999999999" customHeight="1">
      <c r="A119" s="207">
        <f t="shared" si="22"/>
        <v>0</v>
      </c>
      <c r="B119" s="10"/>
      <c r="C119" s="88" t="str">
        <f>IF(B119="","",            _xlfn.XLOOKUP(B119, Clients!G:G, Clients!F:F, "Not found")  )</f>
        <v/>
      </c>
      <c r="D119" s="31"/>
      <c r="E119" s="213">
        <f t="shared" si="19"/>
        <v>0</v>
      </c>
      <c r="F119" s="92"/>
      <c r="G119" s="161" t="str">
        <f t="shared" ca="1" si="30"/>
        <v>Sans objet</v>
      </c>
      <c r="H119" s="36"/>
      <c r="I119" s="37"/>
      <c r="J119" s="37"/>
      <c r="K119" s="37"/>
      <c r="L119" s="37"/>
      <c r="M119" s="38"/>
      <c r="N119" s="133">
        <f t="shared" si="23"/>
        <v>0</v>
      </c>
      <c r="O119" s="134">
        <f t="shared" si="24"/>
        <v>0</v>
      </c>
      <c r="P119" s="134">
        <f t="shared" si="25"/>
        <v>0</v>
      </c>
      <c r="Q119" s="134">
        <f t="shared" si="26"/>
        <v>0</v>
      </c>
      <c r="R119" s="134">
        <f t="shared" si="27"/>
        <v>0</v>
      </c>
      <c r="S119" s="135">
        <f t="shared" si="28"/>
        <v>0</v>
      </c>
      <c r="T119" s="136">
        <f t="shared" si="29"/>
        <v>0</v>
      </c>
      <c r="U119" s="137"/>
      <c r="V119" s="137"/>
      <c r="W119" s="137"/>
      <c r="X119" s="137"/>
      <c r="Y119" s="94"/>
      <c r="Z119" s="105">
        <f t="shared" si="31"/>
        <v>0</v>
      </c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ht="16.899999999999999" customHeight="1">
      <c r="A120" s="207">
        <f t="shared" si="22"/>
        <v>0</v>
      </c>
      <c r="B120" s="9"/>
      <c r="C120" s="88" t="str">
        <f>IF(B120="","",            _xlfn.XLOOKUP(B120, Clients!G:G, Clients!F:F, "Not found")  )</f>
        <v/>
      </c>
      <c r="D120" s="31"/>
      <c r="E120" s="213">
        <f t="shared" si="19"/>
        <v>0</v>
      </c>
      <c r="F120" s="92"/>
      <c r="G120" s="161" t="str">
        <f t="shared" ca="1" si="30"/>
        <v>Sans objet</v>
      </c>
      <c r="H120" s="36"/>
      <c r="I120" s="37"/>
      <c r="J120" s="37"/>
      <c r="K120" s="37"/>
      <c r="L120" s="37"/>
      <c r="M120" s="38"/>
      <c r="N120" s="133">
        <f t="shared" si="23"/>
        <v>0</v>
      </c>
      <c r="O120" s="134">
        <f t="shared" si="24"/>
        <v>0</v>
      </c>
      <c r="P120" s="134">
        <f t="shared" si="25"/>
        <v>0</v>
      </c>
      <c r="Q120" s="134">
        <f t="shared" si="26"/>
        <v>0</v>
      </c>
      <c r="R120" s="134">
        <f t="shared" si="27"/>
        <v>0</v>
      </c>
      <c r="S120" s="135">
        <f t="shared" si="28"/>
        <v>0</v>
      </c>
      <c r="T120" s="136">
        <f t="shared" si="29"/>
        <v>0</v>
      </c>
      <c r="U120" s="137"/>
      <c r="V120" s="137"/>
      <c r="W120" s="137"/>
      <c r="X120" s="137"/>
      <c r="Y120" s="94"/>
      <c r="Z120" s="105">
        <f t="shared" si="31"/>
        <v>0</v>
      </c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ht="16.899999999999999" customHeight="1">
      <c r="A121" s="207">
        <f t="shared" si="22"/>
        <v>0</v>
      </c>
      <c r="B121" s="9"/>
      <c r="C121" s="88" t="str">
        <f>IF(B121="","",            _xlfn.XLOOKUP(B121, Clients!G:G, Clients!F:F, "Not found")  )</f>
        <v/>
      </c>
      <c r="D121" s="31"/>
      <c r="E121" s="213">
        <f t="shared" si="19"/>
        <v>0</v>
      </c>
      <c r="F121" s="92"/>
      <c r="G121" s="161" t="str">
        <f t="shared" ca="1" si="30"/>
        <v>Sans objet</v>
      </c>
      <c r="H121" s="36"/>
      <c r="I121" s="37"/>
      <c r="J121" s="37"/>
      <c r="K121" s="37"/>
      <c r="L121" s="37"/>
      <c r="M121" s="38"/>
      <c r="N121" s="133">
        <f t="shared" si="23"/>
        <v>0</v>
      </c>
      <c r="O121" s="134">
        <f t="shared" si="24"/>
        <v>0</v>
      </c>
      <c r="P121" s="134">
        <f t="shared" si="25"/>
        <v>0</v>
      </c>
      <c r="Q121" s="134">
        <f t="shared" si="26"/>
        <v>0</v>
      </c>
      <c r="R121" s="134">
        <f t="shared" si="27"/>
        <v>0</v>
      </c>
      <c r="S121" s="135">
        <f t="shared" si="28"/>
        <v>0</v>
      </c>
      <c r="T121" s="136">
        <f t="shared" si="29"/>
        <v>0</v>
      </c>
      <c r="U121" s="137"/>
      <c r="V121" s="137"/>
      <c r="W121" s="137"/>
      <c r="X121" s="137"/>
      <c r="Y121" s="94"/>
      <c r="Z121" s="105">
        <f t="shared" si="31"/>
        <v>0</v>
      </c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ht="16.899999999999999" customHeight="1">
      <c r="A122" s="207">
        <f t="shared" si="22"/>
        <v>0</v>
      </c>
      <c r="B122" s="9"/>
      <c r="C122" s="88" t="str">
        <f>IF(B122="","",            _xlfn.XLOOKUP(B122, Clients!G:G, Clients!F:F, "Not found")  )</f>
        <v/>
      </c>
      <c r="D122" s="31"/>
      <c r="E122" s="213">
        <f t="shared" si="19"/>
        <v>0</v>
      </c>
      <c r="F122" s="92"/>
      <c r="G122" s="161" t="str">
        <f t="shared" ca="1" si="30"/>
        <v>Sans objet</v>
      </c>
      <c r="H122" s="36"/>
      <c r="I122" s="37"/>
      <c r="J122" s="37"/>
      <c r="K122" s="37"/>
      <c r="L122" s="37"/>
      <c r="M122" s="38"/>
      <c r="N122" s="133">
        <f t="shared" si="23"/>
        <v>0</v>
      </c>
      <c r="O122" s="134">
        <f t="shared" si="24"/>
        <v>0</v>
      </c>
      <c r="P122" s="134">
        <f t="shared" si="25"/>
        <v>0</v>
      </c>
      <c r="Q122" s="134">
        <f t="shared" si="26"/>
        <v>0</v>
      </c>
      <c r="R122" s="134">
        <f t="shared" si="27"/>
        <v>0</v>
      </c>
      <c r="S122" s="135">
        <f t="shared" si="28"/>
        <v>0</v>
      </c>
      <c r="T122" s="136">
        <f t="shared" si="29"/>
        <v>0</v>
      </c>
      <c r="U122" s="137"/>
      <c r="V122" s="137"/>
      <c r="W122" s="137"/>
      <c r="X122" s="137"/>
      <c r="Y122" s="94"/>
      <c r="Z122" s="105">
        <f t="shared" si="31"/>
        <v>0</v>
      </c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ht="16.899999999999999" customHeight="1">
      <c r="A123" s="207">
        <f t="shared" si="22"/>
        <v>0</v>
      </c>
      <c r="B123" s="9"/>
      <c r="C123" s="88" t="str">
        <f>IF(B123="","",            _xlfn.XLOOKUP(B123, Clients!G:G, Clients!F:F, "Not found")  )</f>
        <v/>
      </c>
      <c r="D123" s="31"/>
      <c r="E123" s="213">
        <f t="shared" si="19"/>
        <v>0</v>
      </c>
      <c r="F123" s="92"/>
      <c r="G123" s="161" t="str">
        <f t="shared" ca="1" si="30"/>
        <v>Sans objet</v>
      </c>
      <c r="H123" s="36"/>
      <c r="I123" s="37"/>
      <c r="J123" s="37"/>
      <c r="K123" s="37"/>
      <c r="L123" s="37"/>
      <c r="M123" s="38"/>
      <c r="N123" s="133">
        <f t="shared" si="23"/>
        <v>0</v>
      </c>
      <c r="O123" s="134">
        <f t="shared" si="24"/>
        <v>0</v>
      </c>
      <c r="P123" s="134">
        <f t="shared" si="25"/>
        <v>0</v>
      </c>
      <c r="Q123" s="134">
        <f t="shared" si="26"/>
        <v>0</v>
      </c>
      <c r="R123" s="134">
        <f t="shared" si="27"/>
        <v>0</v>
      </c>
      <c r="S123" s="135">
        <f t="shared" si="28"/>
        <v>0</v>
      </c>
      <c r="T123" s="136">
        <f t="shared" si="29"/>
        <v>0</v>
      </c>
      <c r="U123" s="137"/>
      <c r="V123" s="137"/>
      <c r="W123" s="137"/>
      <c r="X123" s="137"/>
      <c r="Y123" s="94"/>
      <c r="Z123" s="105">
        <f t="shared" si="31"/>
        <v>0</v>
      </c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ht="16.899999999999999" customHeight="1">
      <c r="A124" s="207">
        <f t="shared" si="22"/>
        <v>0</v>
      </c>
      <c r="B124" s="9"/>
      <c r="C124" s="88" t="str">
        <f>IF(B124="","",            _xlfn.XLOOKUP(B124, Clients!G:G, Clients!F:F, "Not found")  )</f>
        <v/>
      </c>
      <c r="D124" s="31"/>
      <c r="E124" s="213">
        <f t="shared" si="19"/>
        <v>0</v>
      </c>
      <c r="F124" s="92"/>
      <c r="G124" s="161" t="str">
        <f t="shared" ca="1" si="30"/>
        <v>Sans objet</v>
      </c>
      <c r="H124" s="36"/>
      <c r="I124" s="37"/>
      <c r="J124" s="37"/>
      <c r="K124" s="37"/>
      <c r="L124" s="37"/>
      <c r="M124" s="38"/>
      <c r="N124" s="133">
        <f t="shared" si="23"/>
        <v>0</v>
      </c>
      <c r="O124" s="134">
        <f t="shared" si="24"/>
        <v>0</v>
      </c>
      <c r="P124" s="134">
        <f t="shared" si="25"/>
        <v>0</v>
      </c>
      <c r="Q124" s="134">
        <f t="shared" si="26"/>
        <v>0</v>
      </c>
      <c r="R124" s="134">
        <f t="shared" si="27"/>
        <v>0</v>
      </c>
      <c r="S124" s="135">
        <f t="shared" si="28"/>
        <v>0</v>
      </c>
      <c r="T124" s="136">
        <f t="shared" si="29"/>
        <v>0</v>
      </c>
      <c r="U124" s="137"/>
      <c r="V124" s="137"/>
      <c r="W124" s="137"/>
      <c r="X124" s="137"/>
      <c r="Y124" s="94"/>
      <c r="Z124" s="105">
        <f t="shared" si="31"/>
        <v>0</v>
      </c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ht="16.899999999999999" customHeight="1">
      <c r="A125" s="207">
        <f t="shared" si="22"/>
        <v>0</v>
      </c>
      <c r="B125" s="8"/>
      <c r="C125" s="88" t="str">
        <f>IF(B125="","",            _xlfn.XLOOKUP(B125, Clients!G:G, Clients!F:F, "Not found")  )</f>
        <v/>
      </c>
      <c r="D125" s="31"/>
      <c r="E125" s="213">
        <f t="shared" si="19"/>
        <v>0</v>
      </c>
      <c r="F125" s="92"/>
      <c r="G125" s="161" t="str">
        <f t="shared" ca="1" si="30"/>
        <v>Sans objet</v>
      </c>
      <c r="H125" s="36"/>
      <c r="I125" s="37"/>
      <c r="J125" s="37"/>
      <c r="K125" s="37"/>
      <c r="L125" s="37"/>
      <c r="M125" s="38"/>
      <c r="N125" s="133">
        <f t="shared" si="23"/>
        <v>0</v>
      </c>
      <c r="O125" s="134">
        <f t="shared" si="24"/>
        <v>0</v>
      </c>
      <c r="P125" s="134">
        <f t="shared" si="25"/>
        <v>0</v>
      </c>
      <c r="Q125" s="134">
        <f t="shared" si="26"/>
        <v>0</v>
      </c>
      <c r="R125" s="134">
        <f t="shared" si="27"/>
        <v>0</v>
      </c>
      <c r="S125" s="135">
        <f t="shared" si="28"/>
        <v>0</v>
      </c>
      <c r="T125" s="136">
        <f t="shared" si="29"/>
        <v>0</v>
      </c>
      <c r="U125" s="137"/>
      <c r="V125" s="137"/>
      <c r="W125" s="137"/>
      <c r="X125" s="137"/>
      <c r="Y125" s="94"/>
      <c r="Z125" s="105">
        <f t="shared" si="31"/>
        <v>0</v>
      </c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ht="16.899999999999999" customHeight="1">
      <c r="A126" s="207">
        <f t="shared" si="22"/>
        <v>0</v>
      </c>
      <c r="B126" s="8"/>
      <c r="C126" s="88" t="str">
        <f>IF(B126="","",            _xlfn.XLOOKUP(B126, Clients!G:G, Clients!F:F, "Not found")  )</f>
        <v/>
      </c>
      <c r="D126" s="31"/>
      <c r="E126" s="213">
        <f t="shared" si="19"/>
        <v>0</v>
      </c>
      <c r="F126" s="92"/>
      <c r="G126" s="161" t="str">
        <f t="shared" ca="1" si="30"/>
        <v>Sans objet</v>
      </c>
      <c r="H126" s="36"/>
      <c r="I126" s="37"/>
      <c r="J126" s="37"/>
      <c r="K126" s="37"/>
      <c r="L126" s="37"/>
      <c r="M126" s="38"/>
      <c r="N126" s="133">
        <f t="shared" si="23"/>
        <v>0</v>
      </c>
      <c r="O126" s="134">
        <f t="shared" si="24"/>
        <v>0</v>
      </c>
      <c r="P126" s="134">
        <f t="shared" si="25"/>
        <v>0</v>
      </c>
      <c r="Q126" s="134">
        <f t="shared" si="26"/>
        <v>0</v>
      </c>
      <c r="R126" s="134">
        <f t="shared" si="27"/>
        <v>0</v>
      </c>
      <c r="S126" s="135">
        <f t="shared" si="28"/>
        <v>0</v>
      </c>
      <c r="T126" s="136">
        <f t="shared" si="29"/>
        <v>0</v>
      </c>
      <c r="U126" s="137"/>
      <c r="V126" s="137"/>
      <c r="W126" s="137"/>
      <c r="X126" s="137"/>
      <c r="Y126" s="94"/>
      <c r="Z126" s="105">
        <f t="shared" si="31"/>
        <v>0</v>
      </c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ht="16.899999999999999" customHeight="1">
      <c r="A127" s="207">
        <f t="shared" si="22"/>
        <v>0</v>
      </c>
      <c r="B127" s="8"/>
      <c r="C127" s="88" t="str">
        <f>IF(B127="","",            _xlfn.XLOOKUP(B127, Clients!G:G, Clients!F:F, "Not found")  )</f>
        <v/>
      </c>
      <c r="D127" s="31"/>
      <c r="E127" s="213">
        <f t="shared" si="19"/>
        <v>0</v>
      </c>
      <c r="F127" s="92"/>
      <c r="G127" s="161" t="str">
        <f t="shared" ca="1" si="30"/>
        <v>Sans objet</v>
      </c>
      <c r="H127" s="36"/>
      <c r="I127" s="37"/>
      <c r="J127" s="37"/>
      <c r="K127" s="37"/>
      <c r="L127" s="37"/>
      <c r="M127" s="38"/>
      <c r="N127" s="133">
        <f t="shared" si="23"/>
        <v>0</v>
      </c>
      <c r="O127" s="134">
        <f t="shared" si="24"/>
        <v>0</v>
      </c>
      <c r="P127" s="134">
        <f t="shared" si="25"/>
        <v>0</v>
      </c>
      <c r="Q127" s="134">
        <f t="shared" si="26"/>
        <v>0</v>
      </c>
      <c r="R127" s="134">
        <f t="shared" si="27"/>
        <v>0</v>
      </c>
      <c r="S127" s="135">
        <f t="shared" si="28"/>
        <v>0</v>
      </c>
      <c r="T127" s="136">
        <f t="shared" si="29"/>
        <v>0</v>
      </c>
      <c r="U127" s="137"/>
      <c r="V127" s="137"/>
      <c r="W127" s="137"/>
      <c r="X127" s="137"/>
      <c r="Y127" s="94"/>
      <c r="Z127" s="105">
        <f t="shared" si="31"/>
        <v>0</v>
      </c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ht="16.899999999999999" customHeight="1">
      <c r="A128" s="207">
        <f t="shared" si="22"/>
        <v>0</v>
      </c>
      <c r="B128" s="9"/>
      <c r="C128" s="88" t="str">
        <f>IF(B128="","",            _xlfn.XLOOKUP(B128, Clients!G:G, Clients!F:F, "Not found")  )</f>
        <v/>
      </c>
      <c r="D128" s="31"/>
      <c r="E128" s="213">
        <f t="shared" si="19"/>
        <v>0</v>
      </c>
      <c r="F128" s="92"/>
      <c r="G128" s="161" t="str">
        <f t="shared" ca="1" si="30"/>
        <v>Sans objet</v>
      </c>
      <c r="H128" s="36"/>
      <c r="I128" s="37"/>
      <c r="J128" s="37"/>
      <c r="K128" s="37"/>
      <c r="L128" s="37"/>
      <c r="M128" s="38"/>
      <c r="N128" s="133">
        <f t="shared" si="23"/>
        <v>0</v>
      </c>
      <c r="O128" s="134">
        <f t="shared" si="24"/>
        <v>0</v>
      </c>
      <c r="P128" s="134">
        <f t="shared" si="25"/>
        <v>0</v>
      </c>
      <c r="Q128" s="134">
        <f t="shared" si="26"/>
        <v>0</v>
      </c>
      <c r="R128" s="134">
        <f t="shared" si="27"/>
        <v>0</v>
      </c>
      <c r="S128" s="135">
        <f t="shared" si="28"/>
        <v>0</v>
      </c>
      <c r="T128" s="136">
        <f t="shared" si="29"/>
        <v>0</v>
      </c>
      <c r="U128" s="137"/>
      <c r="V128" s="137"/>
      <c r="W128" s="137"/>
      <c r="X128" s="137"/>
      <c r="Y128" s="94"/>
      <c r="Z128" s="105">
        <f t="shared" si="31"/>
        <v>0</v>
      </c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ht="16.899999999999999" customHeight="1">
      <c r="A129" s="207">
        <f t="shared" si="22"/>
        <v>0</v>
      </c>
      <c r="B129" s="7"/>
      <c r="C129" s="88" t="str">
        <f>IF(B129="","",            _xlfn.XLOOKUP(B129, Clients!G:G, Clients!F:F, "Not found")  )</f>
        <v/>
      </c>
      <c r="D129" s="31"/>
      <c r="E129" s="213">
        <f t="shared" si="19"/>
        <v>0</v>
      </c>
      <c r="F129" s="92"/>
      <c r="G129" s="161" t="str">
        <f t="shared" ca="1" si="30"/>
        <v>Sans objet</v>
      </c>
      <c r="H129" s="36"/>
      <c r="I129" s="37"/>
      <c r="J129" s="37"/>
      <c r="K129" s="37"/>
      <c r="L129" s="37"/>
      <c r="M129" s="38"/>
      <c r="N129" s="133">
        <f t="shared" si="23"/>
        <v>0</v>
      </c>
      <c r="O129" s="134">
        <f t="shared" si="24"/>
        <v>0</v>
      </c>
      <c r="P129" s="134">
        <f t="shared" si="25"/>
        <v>0</v>
      </c>
      <c r="Q129" s="134">
        <f t="shared" si="26"/>
        <v>0</v>
      </c>
      <c r="R129" s="134">
        <f t="shared" si="27"/>
        <v>0</v>
      </c>
      <c r="S129" s="135">
        <f t="shared" si="28"/>
        <v>0</v>
      </c>
      <c r="T129" s="136">
        <f t="shared" si="29"/>
        <v>0</v>
      </c>
      <c r="U129" s="137"/>
      <c r="V129" s="137"/>
      <c r="W129" s="137"/>
      <c r="X129" s="137"/>
      <c r="Y129" s="94"/>
      <c r="Z129" s="105">
        <f t="shared" si="31"/>
        <v>0</v>
      </c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ht="16.899999999999999" customHeight="1">
      <c r="A130" s="207">
        <f t="shared" si="22"/>
        <v>0</v>
      </c>
      <c r="B130" s="7"/>
      <c r="C130" s="88" t="str">
        <f>IF(B130="","",            _xlfn.XLOOKUP(B130, Clients!G:G, Clients!F:F, "Not found")  )</f>
        <v/>
      </c>
      <c r="D130" s="31"/>
      <c r="E130" s="213">
        <f t="shared" ref="E130:E160" si="32">D130*7</f>
        <v>0</v>
      </c>
      <c r="F130" s="92"/>
      <c r="G130" s="161" t="str">
        <f t="shared" ref="G130:G160" ca="1" si="33">+IF(A130=1,(+TODAY())-F130,"Sans objet")</f>
        <v>Sans objet</v>
      </c>
      <c r="H130" s="36"/>
      <c r="I130" s="37"/>
      <c r="J130" s="37"/>
      <c r="K130" s="37"/>
      <c r="L130" s="37"/>
      <c r="M130" s="38"/>
      <c r="N130" s="133">
        <f t="shared" si="23"/>
        <v>0</v>
      </c>
      <c r="O130" s="134">
        <f t="shared" si="24"/>
        <v>0</v>
      </c>
      <c r="P130" s="134">
        <f t="shared" si="25"/>
        <v>0</v>
      </c>
      <c r="Q130" s="134">
        <f t="shared" si="26"/>
        <v>0</v>
      </c>
      <c r="R130" s="134">
        <f t="shared" si="27"/>
        <v>0</v>
      </c>
      <c r="S130" s="135">
        <f t="shared" si="28"/>
        <v>0</v>
      </c>
      <c r="T130" s="136">
        <f t="shared" si="29"/>
        <v>0</v>
      </c>
      <c r="U130" s="137"/>
      <c r="V130" s="137"/>
      <c r="W130" s="137"/>
      <c r="X130" s="137"/>
      <c r="Y130" s="94"/>
      <c r="Z130" s="105">
        <f t="shared" ref="Z130:Z160" si="34">+T130-E130</f>
        <v>0</v>
      </c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ht="16.899999999999999" customHeight="1">
      <c r="A131" s="207">
        <f t="shared" ref="A131:A160" si="35">+IF(D131&gt;0,1,0)</f>
        <v>0</v>
      </c>
      <c r="B131" s="7"/>
      <c r="C131" s="88" t="str">
        <f>IF(B131="","",            _xlfn.XLOOKUP(B131, Clients!G:G, Clients!F:F, "Not found")  )</f>
        <v/>
      </c>
      <c r="D131" s="31"/>
      <c r="E131" s="213">
        <f t="shared" si="32"/>
        <v>0</v>
      </c>
      <c r="F131" s="92"/>
      <c r="G131" s="161" t="str">
        <f t="shared" ca="1" si="33"/>
        <v>Sans objet</v>
      </c>
      <c r="H131" s="36"/>
      <c r="I131" s="37"/>
      <c r="J131" s="37"/>
      <c r="K131" s="37"/>
      <c r="L131" s="37"/>
      <c r="M131" s="38"/>
      <c r="N131" s="133">
        <f t="shared" ref="N131:N160" si="36">+$E131*H131</f>
        <v>0</v>
      </c>
      <c r="O131" s="134">
        <f t="shared" ref="O131:O160" si="37">+$E131*I131</f>
        <v>0</v>
      </c>
      <c r="P131" s="134">
        <f t="shared" ref="P131:P160" si="38">+$E131*J131</f>
        <v>0</v>
      </c>
      <c r="Q131" s="134">
        <f t="shared" ref="Q131:Q160" si="39">+$E131*K131</f>
        <v>0</v>
      </c>
      <c r="R131" s="134">
        <f t="shared" ref="R131:R160" si="40">+$E131*L131</f>
        <v>0</v>
      </c>
      <c r="S131" s="135">
        <f t="shared" ref="S131:S160" si="41">+$E131*M131</f>
        <v>0</v>
      </c>
      <c r="T131" s="136">
        <f t="shared" ref="T131:T160" si="42">SUM(N131:S131)</f>
        <v>0</v>
      </c>
      <c r="U131" s="137"/>
      <c r="V131" s="137"/>
      <c r="W131" s="137"/>
      <c r="X131" s="137"/>
      <c r="Y131" s="94"/>
      <c r="Z131" s="105">
        <f t="shared" si="34"/>
        <v>0</v>
      </c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ht="16.899999999999999" customHeight="1">
      <c r="A132" s="207">
        <f t="shared" si="35"/>
        <v>0</v>
      </c>
      <c r="B132" s="7"/>
      <c r="C132" s="88" t="str">
        <f>IF(B132="","",            _xlfn.XLOOKUP(B132, Clients!G:G, Clients!F:F, "Not found")  )</f>
        <v/>
      </c>
      <c r="D132" s="31"/>
      <c r="E132" s="213">
        <f t="shared" si="32"/>
        <v>0</v>
      </c>
      <c r="F132" s="92"/>
      <c r="G132" s="161" t="str">
        <f t="shared" ca="1" si="33"/>
        <v>Sans objet</v>
      </c>
      <c r="H132" s="36"/>
      <c r="I132" s="37"/>
      <c r="J132" s="37"/>
      <c r="K132" s="37"/>
      <c r="L132" s="37"/>
      <c r="M132" s="38"/>
      <c r="N132" s="133">
        <f t="shared" si="36"/>
        <v>0</v>
      </c>
      <c r="O132" s="134">
        <f t="shared" si="37"/>
        <v>0</v>
      </c>
      <c r="P132" s="134">
        <f t="shared" si="38"/>
        <v>0</v>
      </c>
      <c r="Q132" s="134">
        <f t="shared" si="39"/>
        <v>0</v>
      </c>
      <c r="R132" s="134">
        <f t="shared" si="40"/>
        <v>0</v>
      </c>
      <c r="S132" s="135">
        <f t="shared" si="41"/>
        <v>0</v>
      </c>
      <c r="T132" s="136">
        <f t="shared" si="42"/>
        <v>0</v>
      </c>
      <c r="U132" s="137"/>
      <c r="V132" s="137"/>
      <c r="W132" s="137"/>
      <c r="X132" s="137"/>
      <c r="Y132" s="94"/>
      <c r="Z132" s="105">
        <f t="shared" si="34"/>
        <v>0</v>
      </c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ht="16.899999999999999" customHeight="1">
      <c r="A133" s="207">
        <f t="shared" si="35"/>
        <v>0</v>
      </c>
      <c r="B133" s="7"/>
      <c r="C133" s="88" t="str">
        <f>IF(B133="","",            _xlfn.XLOOKUP(B133, Clients!G:G, Clients!F:F, "Not found")  )</f>
        <v/>
      </c>
      <c r="D133" s="31"/>
      <c r="E133" s="213">
        <f t="shared" si="32"/>
        <v>0</v>
      </c>
      <c r="F133" s="92"/>
      <c r="G133" s="161" t="str">
        <f t="shared" ca="1" si="33"/>
        <v>Sans objet</v>
      </c>
      <c r="H133" s="36"/>
      <c r="I133" s="37"/>
      <c r="J133" s="37"/>
      <c r="K133" s="37"/>
      <c r="L133" s="37"/>
      <c r="M133" s="38"/>
      <c r="N133" s="133">
        <f t="shared" si="36"/>
        <v>0</v>
      </c>
      <c r="O133" s="134">
        <f t="shared" si="37"/>
        <v>0</v>
      </c>
      <c r="P133" s="134">
        <f t="shared" si="38"/>
        <v>0</v>
      </c>
      <c r="Q133" s="134">
        <f t="shared" si="39"/>
        <v>0</v>
      </c>
      <c r="R133" s="134">
        <f t="shared" si="40"/>
        <v>0</v>
      </c>
      <c r="S133" s="135">
        <f t="shared" si="41"/>
        <v>0</v>
      </c>
      <c r="T133" s="136">
        <f t="shared" si="42"/>
        <v>0</v>
      </c>
      <c r="U133" s="137"/>
      <c r="V133" s="137"/>
      <c r="W133" s="137"/>
      <c r="X133" s="137"/>
      <c r="Y133" s="94"/>
      <c r="Z133" s="105">
        <f t="shared" si="34"/>
        <v>0</v>
      </c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ht="16.899999999999999" customHeight="1">
      <c r="A134" s="207">
        <f t="shared" si="35"/>
        <v>0</v>
      </c>
      <c r="B134" s="7"/>
      <c r="C134" s="88" t="str">
        <f>IF(B134="","",            _xlfn.XLOOKUP(B134, Clients!G:G, Clients!F:F, "Not found")  )</f>
        <v/>
      </c>
      <c r="D134" s="31"/>
      <c r="E134" s="213">
        <f t="shared" si="32"/>
        <v>0</v>
      </c>
      <c r="F134" s="92"/>
      <c r="G134" s="161" t="str">
        <f t="shared" ca="1" si="33"/>
        <v>Sans objet</v>
      </c>
      <c r="H134" s="36"/>
      <c r="I134" s="37"/>
      <c r="J134" s="37"/>
      <c r="K134" s="37"/>
      <c r="L134" s="37"/>
      <c r="M134" s="38"/>
      <c r="N134" s="133">
        <f t="shared" si="36"/>
        <v>0</v>
      </c>
      <c r="O134" s="134">
        <f t="shared" si="37"/>
        <v>0</v>
      </c>
      <c r="P134" s="134">
        <f t="shared" si="38"/>
        <v>0</v>
      </c>
      <c r="Q134" s="134">
        <f t="shared" si="39"/>
        <v>0</v>
      </c>
      <c r="R134" s="134">
        <f t="shared" si="40"/>
        <v>0</v>
      </c>
      <c r="S134" s="135">
        <f t="shared" si="41"/>
        <v>0</v>
      </c>
      <c r="T134" s="136">
        <f t="shared" si="42"/>
        <v>0</v>
      </c>
      <c r="U134" s="137"/>
      <c r="V134" s="137"/>
      <c r="W134" s="137"/>
      <c r="X134" s="137"/>
      <c r="Y134" s="94"/>
      <c r="Z134" s="105">
        <f t="shared" si="34"/>
        <v>0</v>
      </c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ht="16.899999999999999" customHeight="1">
      <c r="A135" s="207">
        <f t="shared" si="35"/>
        <v>0</v>
      </c>
      <c r="B135" s="7"/>
      <c r="C135" s="88" t="str">
        <f>IF(B135="","",            _xlfn.XLOOKUP(B135, Clients!G:G, Clients!F:F, "Not found")  )</f>
        <v/>
      </c>
      <c r="D135" s="31"/>
      <c r="E135" s="213">
        <f t="shared" si="32"/>
        <v>0</v>
      </c>
      <c r="F135" s="92"/>
      <c r="G135" s="161" t="str">
        <f t="shared" ca="1" si="33"/>
        <v>Sans objet</v>
      </c>
      <c r="H135" s="36"/>
      <c r="I135" s="37"/>
      <c r="J135" s="37"/>
      <c r="K135" s="37"/>
      <c r="L135" s="37"/>
      <c r="M135" s="38"/>
      <c r="N135" s="133">
        <f t="shared" si="36"/>
        <v>0</v>
      </c>
      <c r="O135" s="134">
        <f t="shared" si="37"/>
        <v>0</v>
      </c>
      <c r="P135" s="134">
        <f t="shared" si="38"/>
        <v>0</v>
      </c>
      <c r="Q135" s="134">
        <f t="shared" si="39"/>
        <v>0</v>
      </c>
      <c r="R135" s="134">
        <f t="shared" si="40"/>
        <v>0</v>
      </c>
      <c r="S135" s="135">
        <f t="shared" si="41"/>
        <v>0</v>
      </c>
      <c r="T135" s="136">
        <f t="shared" si="42"/>
        <v>0</v>
      </c>
      <c r="U135" s="137"/>
      <c r="V135" s="137"/>
      <c r="W135" s="137"/>
      <c r="X135" s="137"/>
      <c r="Y135" s="94"/>
      <c r="Z135" s="105">
        <f t="shared" si="34"/>
        <v>0</v>
      </c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ht="16.899999999999999" customHeight="1">
      <c r="A136" s="207">
        <f t="shared" si="35"/>
        <v>0</v>
      </c>
      <c r="B136" s="7"/>
      <c r="C136" s="88" t="str">
        <f>IF(B136="","",            _xlfn.XLOOKUP(B136, Clients!G:G, Clients!F:F, "Not found")  )</f>
        <v/>
      </c>
      <c r="D136" s="31"/>
      <c r="E136" s="213">
        <f t="shared" si="32"/>
        <v>0</v>
      </c>
      <c r="F136" s="97"/>
      <c r="G136" s="161" t="str">
        <f t="shared" ca="1" si="33"/>
        <v>Sans objet</v>
      </c>
      <c r="H136" s="36"/>
      <c r="I136" s="37"/>
      <c r="J136" s="37"/>
      <c r="K136" s="37"/>
      <c r="L136" s="37"/>
      <c r="M136" s="38"/>
      <c r="N136" s="133">
        <f t="shared" si="36"/>
        <v>0</v>
      </c>
      <c r="O136" s="134">
        <f t="shared" si="37"/>
        <v>0</v>
      </c>
      <c r="P136" s="134">
        <f t="shared" si="38"/>
        <v>0</v>
      </c>
      <c r="Q136" s="134">
        <f t="shared" si="39"/>
        <v>0</v>
      </c>
      <c r="R136" s="134">
        <f t="shared" si="40"/>
        <v>0</v>
      </c>
      <c r="S136" s="135">
        <f t="shared" si="41"/>
        <v>0</v>
      </c>
      <c r="T136" s="136">
        <f t="shared" si="42"/>
        <v>0</v>
      </c>
      <c r="U136" s="137"/>
      <c r="V136" s="137"/>
      <c r="W136" s="137"/>
      <c r="X136" s="137"/>
      <c r="Y136" s="94"/>
      <c r="Z136" s="105">
        <f t="shared" si="34"/>
        <v>0</v>
      </c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ht="16.899999999999999" customHeight="1">
      <c r="A137" s="207">
        <f t="shared" si="35"/>
        <v>0</v>
      </c>
      <c r="B137" s="7"/>
      <c r="C137" s="88" t="str">
        <f>IF(B137="","",            _xlfn.XLOOKUP(B137, Clients!G:G, Clients!F:F, "Not found")  )</f>
        <v/>
      </c>
      <c r="D137" s="31"/>
      <c r="E137" s="213">
        <f t="shared" si="32"/>
        <v>0</v>
      </c>
      <c r="F137" s="92"/>
      <c r="G137" s="161" t="str">
        <f t="shared" ca="1" si="33"/>
        <v>Sans objet</v>
      </c>
      <c r="H137" s="36"/>
      <c r="I137" s="37"/>
      <c r="J137" s="37"/>
      <c r="K137" s="37"/>
      <c r="L137" s="37"/>
      <c r="M137" s="38"/>
      <c r="N137" s="133">
        <f t="shared" si="36"/>
        <v>0</v>
      </c>
      <c r="O137" s="134">
        <f t="shared" si="37"/>
        <v>0</v>
      </c>
      <c r="P137" s="134">
        <f t="shared" si="38"/>
        <v>0</v>
      </c>
      <c r="Q137" s="134">
        <f t="shared" si="39"/>
        <v>0</v>
      </c>
      <c r="R137" s="134">
        <f t="shared" si="40"/>
        <v>0</v>
      </c>
      <c r="S137" s="135">
        <f t="shared" si="41"/>
        <v>0</v>
      </c>
      <c r="T137" s="136">
        <f t="shared" si="42"/>
        <v>0</v>
      </c>
      <c r="U137" s="137"/>
      <c r="V137" s="137"/>
      <c r="W137" s="137"/>
      <c r="X137" s="137"/>
      <c r="Y137" s="94"/>
      <c r="Z137" s="105">
        <f t="shared" si="34"/>
        <v>0</v>
      </c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ht="16.899999999999999" customHeight="1">
      <c r="A138" s="207">
        <f t="shared" si="35"/>
        <v>0</v>
      </c>
      <c r="B138" s="89"/>
      <c r="C138" s="88" t="str">
        <f>IF(B138="","",            _xlfn.XLOOKUP(B138, Clients!G:G, Clients!F:F, "Not found")  )</f>
        <v/>
      </c>
      <c r="D138" s="31"/>
      <c r="E138" s="213">
        <f t="shared" si="32"/>
        <v>0</v>
      </c>
      <c r="F138" s="92"/>
      <c r="G138" s="161" t="str">
        <f t="shared" ca="1" si="33"/>
        <v>Sans objet</v>
      </c>
      <c r="H138" s="36"/>
      <c r="I138" s="37"/>
      <c r="J138" s="37"/>
      <c r="K138" s="37"/>
      <c r="L138" s="37"/>
      <c r="M138" s="38"/>
      <c r="N138" s="133">
        <f t="shared" si="36"/>
        <v>0</v>
      </c>
      <c r="O138" s="134">
        <f t="shared" si="37"/>
        <v>0</v>
      </c>
      <c r="P138" s="134">
        <f t="shared" si="38"/>
        <v>0</v>
      </c>
      <c r="Q138" s="134">
        <f t="shared" si="39"/>
        <v>0</v>
      </c>
      <c r="R138" s="134">
        <f t="shared" si="40"/>
        <v>0</v>
      </c>
      <c r="S138" s="135">
        <f t="shared" si="41"/>
        <v>0</v>
      </c>
      <c r="T138" s="136">
        <f t="shared" si="42"/>
        <v>0</v>
      </c>
      <c r="U138" s="137"/>
      <c r="V138" s="137"/>
      <c r="W138" s="137"/>
      <c r="X138" s="137"/>
      <c r="Y138" s="94"/>
      <c r="Z138" s="105">
        <f t="shared" si="34"/>
        <v>0</v>
      </c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ht="16.899999999999999" customHeight="1">
      <c r="A139" s="207">
        <f t="shared" si="35"/>
        <v>0</v>
      </c>
      <c r="B139" s="89"/>
      <c r="C139" s="88" t="str">
        <f>IF(B139="","",            _xlfn.XLOOKUP(B139, Clients!G:G, Clients!F:F, "Not found")  )</f>
        <v/>
      </c>
      <c r="D139" s="31"/>
      <c r="E139" s="213">
        <f t="shared" si="32"/>
        <v>0</v>
      </c>
      <c r="F139" s="92"/>
      <c r="G139" s="161" t="str">
        <f t="shared" ca="1" si="33"/>
        <v>Sans objet</v>
      </c>
      <c r="H139" s="36"/>
      <c r="I139" s="37"/>
      <c r="J139" s="37"/>
      <c r="K139" s="37"/>
      <c r="L139" s="37"/>
      <c r="M139" s="38"/>
      <c r="N139" s="133">
        <f t="shared" si="36"/>
        <v>0</v>
      </c>
      <c r="O139" s="134">
        <f t="shared" si="37"/>
        <v>0</v>
      </c>
      <c r="P139" s="134">
        <f t="shared" si="38"/>
        <v>0</v>
      </c>
      <c r="Q139" s="134">
        <f t="shared" si="39"/>
        <v>0</v>
      </c>
      <c r="R139" s="134">
        <f t="shared" si="40"/>
        <v>0</v>
      </c>
      <c r="S139" s="135">
        <f t="shared" si="41"/>
        <v>0</v>
      </c>
      <c r="T139" s="136">
        <f t="shared" si="42"/>
        <v>0</v>
      </c>
      <c r="U139" s="137"/>
      <c r="V139" s="137"/>
      <c r="W139" s="137"/>
      <c r="X139" s="137"/>
      <c r="Y139" s="94"/>
      <c r="Z139" s="105">
        <f t="shared" si="34"/>
        <v>0</v>
      </c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ht="16.899999999999999" customHeight="1">
      <c r="A140" s="207">
        <f t="shared" si="35"/>
        <v>0</v>
      </c>
      <c r="B140" s="89"/>
      <c r="C140" s="88" t="str">
        <f>IF(B140="","",            _xlfn.XLOOKUP(B140, Clients!G:G, Clients!F:F, "Not found")  )</f>
        <v/>
      </c>
      <c r="D140" s="31"/>
      <c r="E140" s="213">
        <f t="shared" si="32"/>
        <v>0</v>
      </c>
      <c r="F140" s="92"/>
      <c r="G140" s="161" t="str">
        <f t="shared" ca="1" si="33"/>
        <v>Sans objet</v>
      </c>
      <c r="H140" s="36"/>
      <c r="I140" s="37"/>
      <c r="J140" s="37"/>
      <c r="K140" s="37"/>
      <c r="L140" s="37"/>
      <c r="M140" s="38"/>
      <c r="N140" s="133">
        <f t="shared" si="36"/>
        <v>0</v>
      </c>
      <c r="O140" s="134">
        <f t="shared" si="37"/>
        <v>0</v>
      </c>
      <c r="P140" s="134">
        <f t="shared" si="38"/>
        <v>0</v>
      </c>
      <c r="Q140" s="134">
        <f t="shared" si="39"/>
        <v>0</v>
      </c>
      <c r="R140" s="134">
        <f t="shared" si="40"/>
        <v>0</v>
      </c>
      <c r="S140" s="135">
        <f t="shared" si="41"/>
        <v>0</v>
      </c>
      <c r="T140" s="136">
        <f t="shared" si="42"/>
        <v>0</v>
      </c>
      <c r="U140" s="137"/>
      <c r="V140" s="137"/>
      <c r="W140" s="137"/>
      <c r="X140" s="137"/>
      <c r="Y140" s="94"/>
      <c r="Z140" s="105">
        <f t="shared" si="34"/>
        <v>0</v>
      </c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ht="16.899999999999999" customHeight="1">
      <c r="A141" s="207">
        <f t="shared" si="35"/>
        <v>0</v>
      </c>
      <c r="B141" s="9"/>
      <c r="C141" s="88" t="str">
        <f>IF(B141="","",            _xlfn.XLOOKUP(B141, Clients!G:G, Clients!F:F, "Not found")  )</f>
        <v/>
      </c>
      <c r="D141" s="31"/>
      <c r="E141" s="213">
        <f t="shared" si="32"/>
        <v>0</v>
      </c>
      <c r="F141" s="92"/>
      <c r="G141" s="161" t="str">
        <f t="shared" ca="1" si="33"/>
        <v>Sans objet</v>
      </c>
      <c r="H141" s="36"/>
      <c r="I141" s="37"/>
      <c r="J141" s="37"/>
      <c r="K141" s="37"/>
      <c r="L141" s="37"/>
      <c r="M141" s="38"/>
      <c r="N141" s="133">
        <f t="shared" si="36"/>
        <v>0</v>
      </c>
      <c r="O141" s="134">
        <f t="shared" si="37"/>
        <v>0</v>
      </c>
      <c r="P141" s="134">
        <f t="shared" si="38"/>
        <v>0</v>
      </c>
      <c r="Q141" s="134">
        <f t="shared" si="39"/>
        <v>0</v>
      </c>
      <c r="R141" s="134">
        <f t="shared" si="40"/>
        <v>0</v>
      </c>
      <c r="S141" s="135">
        <f t="shared" si="41"/>
        <v>0</v>
      </c>
      <c r="T141" s="136">
        <f t="shared" si="42"/>
        <v>0</v>
      </c>
      <c r="U141" s="137"/>
      <c r="V141" s="137"/>
      <c r="W141" s="137"/>
      <c r="X141" s="137"/>
      <c r="Y141" s="94"/>
      <c r="Z141" s="105">
        <f t="shared" si="34"/>
        <v>0</v>
      </c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ht="16.899999999999999" customHeight="1">
      <c r="A142" s="207">
        <f t="shared" si="35"/>
        <v>0</v>
      </c>
      <c r="B142" s="9"/>
      <c r="C142" s="88" t="str">
        <f>IF(B142="","",            _xlfn.XLOOKUP(B142, Clients!G:G, Clients!F:F, "Not found")  )</f>
        <v/>
      </c>
      <c r="D142" s="31"/>
      <c r="E142" s="213">
        <f t="shared" si="32"/>
        <v>0</v>
      </c>
      <c r="F142" s="92"/>
      <c r="G142" s="161" t="str">
        <f t="shared" ca="1" si="33"/>
        <v>Sans objet</v>
      </c>
      <c r="H142" s="36"/>
      <c r="I142" s="37"/>
      <c r="J142" s="37"/>
      <c r="K142" s="37"/>
      <c r="L142" s="37"/>
      <c r="M142" s="38"/>
      <c r="N142" s="133">
        <f t="shared" si="36"/>
        <v>0</v>
      </c>
      <c r="O142" s="134">
        <f t="shared" si="37"/>
        <v>0</v>
      </c>
      <c r="P142" s="134">
        <f t="shared" si="38"/>
        <v>0</v>
      </c>
      <c r="Q142" s="134">
        <f t="shared" si="39"/>
        <v>0</v>
      </c>
      <c r="R142" s="134">
        <f t="shared" si="40"/>
        <v>0</v>
      </c>
      <c r="S142" s="135">
        <f t="shared" si="41"/>
        <v>0</v>
      </c>
      <c r="T142" s="136">
        <f t="shared" si="42"/>
        <v>0</v>
      </c>
      <c r="U142" s="137"/>
      <c r="V142" s="137"/>
      <c r="W142" s="137"/>
      <c r="X142" s="137"/>
      <c r="Y142" s="94"/>
      <c r="Z142" s="105">
        <f t="shared" si="34"/>
        <v>0</v>
      </c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:35" ht="16.899999999999999" customHeight="1">
      <c r="A143" s="207">
        <f t="shared" si="35"/>
        <v>0</v>
      </c>
      <c r="B143" s="9"/>
      <c r="C143" s="88" t="str">
        <f>IF(B143="","",            _xlfn.XLOOKUP(B143, Clients!G:G, Clients!F:F, "Not found")  )</f>
        <v/>
      </c>
      <c r="D143" s="31"/>
      <c r="E143" s="213">
        <f t="shared" si="32"/>
        <v>0</v>
      </c>
      <c r="F143" s="92"/>
      <c r="G143" s="161" t="str">
        <f t="shared" ca="1" si="33"/>
        <v>Sans objet</v>
      </c>
      <c r="H143" s="36"/>
      <c r="I143" s="37"/>
      <c r="J143" s="37"/>
      <c r="K143" s="37"/>
      <c r="L143" s="37"/>
      <c r="M143" s="38"/>
      <c r="N143" s="133">
        <f t="shared" si="36"/>
        <v>0</v>
      </c>
      <c r="O143" s="134">
        <f t="shared" si="37"/>
        <v>0</v>
      </c>
      <c r="P143" s="134">
        <f t="shared" si="38"/>
        <v>0</v>
      </c>
      <c r="Q143" s="134">
        <f t="shared" si="39"/>
        <v>0</v>
      </c>
      <c r="R143" s="134">
        <f t="shared" si="40"/>
        <v>0</v>
      </c>
      <c r="S143" s="135">
        <f t="shared" si="41"/>
        <v>0</v>
      </c>
      <c r="T143" s="136">
        <f t="shared" si="42"/>
        <v>0</v>
      </c>
      <c r="U143" s="137"/>
      <c r="V143" s="137"/>
      <c r="W143" s="137"/>
      <c r="X143" s="137"/>
      <c r="Y143" s="94"/>
      <c r="Z143" s="105">
        <f t="shared" si="34"/>
        <v>0</v>
      </c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ht="16.899999999999999" customHeight="1">
      <c r="A144" s="207">
        <f t="shared" si="35"/>
        <v>0</v>
      </c>
      <c r="B144" s="8"/>
      <c r="C144" s="88" t="str">
        <f>IF(B144="","",            _xlfn.XLOOKUP(B144, Clients!G:G, Clients!F:F, "Not found")  )</f>
        <v/>
      </c>
      <c r="D144" s="31"/>
      <c r="E144" s="213">
        <f t="shared" si="32"/>
        <v>0</v>
      </c>
      <c r="F144" s="92"/>
      <c r="G144" s="161" t="str">
        <f t="shared" ca="1" si="33"/>
        <v>Sans objet</v>
      </c>
      <c r="H144" s="36"/>
      <c r="I144" s="37"/>
      <c r="J144" s="37"/>
      <c r="K144" s="37"/>
      <c r="L144" s="37"/>
      <c r="M144" s="38"/>
      <c r="N144" s="133">
        <f t="shared" si="36"/>
        <v>0</v>
      </c>
      <c r="O144" s="134">
        <f t="shared" si="37"/>
        <v>0</v>
      </c>
      <c r="P144" s="134">
        <f t="shared" si="38"/>
        <v>0</v>
      </c>
      <c r="Q144" s="134">
        <f t="shared" si="39"/>
        <v>0</v>
      </c>
      <c r="R144" s="134">
        <f t="shared" si="40"/>
        <v>0</v>
      </c>
      <c r="S144" s="135">
        <f t="shared" si="41"/>
        <v>0</v>
      </c>
      <c r="T144" s="136">
        <f t="shared" si="42"/>
        <v>0</v>
      </c>
      <c r="U144" s="137"/>
      <c r="V144" s="137"/>
      <c r="W144" s="137"/>
      <c r="X144" s="137"/>
      <c r="Y144" s="94"/>
      <c r="Z144" s="105">
        <f t="shared" si="34"/>
        <v>0</v>
      </c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ht="16.899999999999999" customHeight="1">
      <c r="A145" s="207">
        <f t="shared" si="35"/>
        <v>0</v>
      </c>
      <c r="B145" s="8"/>
      <c r="C145" s="88" t="str">
        <f>IF(B145="","",            _xlfn.XLOOKUP(B145, Clients!G:G, Clients!F:F, "Not found")  )</f>
        <v/>
      </c>
      <c r="D145" s="31"/>
      <c r="E145" s="213">
        <f t="shared" si="32"/>
        <v>0</v>
      </c>
      <c r="F145" s="92"/>
      <c r="G145" s="161" t="str">
        <f t="shared" ca="1" si="33"/>
        <v>Sans objet</v>
      </c>
      <c r="H145" s="36"/>
      <c r="I145" s="37"/>
      <c r="J145" s="37"/>
      <c r="K145" s="37"/>
      <c r="L145" s="37"/>
      <c r="M145" s="38"/>
      <c r="N145" s="133">
        <f t="shared" si="36"/>
        <v>0</v>
      </c>
      <c r="O145" s="134">
        <f t="shared" si="37"/>
        <v>0</v>
      </c>
      <c r="P145" s="134">
        <f t="shared" si="38"/>
        <v>0</v>
      </c>
      <c r="Q145" s="134">
        <f t="shared" si="39"/>
        <v>0</v>
      </c>
      <c r="R145" s="134">
        <f t="shared" si="40"/>
        <v>0</v>
      </c>
      <c r="S145" s="135">
        <f t="shared" si="41"/>
        <v>0</v>
      </c>
      <c r="T145" s="136">
        <f t="shared" si="42"/>
        <v>0</v>
      </c>
      <c r="U145" s="137"/>
      <c r="V145" s="137"/>
      <c r="W145" s="137"/>
      <c r="X145" s="137"/>
      <c r="Y145" s="94"/>
      <c r="Z145" s="105">
        <f t="shared" si="34"/>
        <v>0</v>
      </c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ht="16.899999999999999" customHeight="1">
      <c r="A146" s="207">
        <f t="shared" si="35"/>
        <v>0</v>
      </c>
      <c r="B146" s="8"/>
      <c r="C146" s="88" t="str">
        <f>IF(B146="","",            _xlfn.XLOOKUP(B146, Clients!G:G, Clients!F:F, "Not found")  )</f>
        <v/>
      </c>
      <c r="D146" s="31"/>
      <c r="E146" s="213">
        <f t="shared" si="32"/>
        <v>0</v>
      </c>
      <c r="F146" s="92"/>
      <c r="G146" s="161" t="str">
        <f t="shared" ca="1" si="33"/>
        <v>Sans objet</v>
      </c>
      <c r="H146" s="36"/>
      <c r="I146" s="37"/>
      <c r="J146" s="37"/>
      <c r="K146" s="37"/>
      <c r="L146" s="37"/>
      <c r="M146" s="38"/>
      <c r="N146" s="133">
        <f t="shared" si="36"/>
        <v>0</v>
      </c>
      <c r="O146" s="134">
        <f t="shared" si="37"/>
        <v>0</v>
      </c>
      <c r="P146" s="134">
        <f t="shared" si="38"/>
        <v>0</v>
      </c>
      <c r="Q146" s="134">
        <f t="shared" si="39"/>
        <v>0</v>
      </c>
      <c r="R146" s="134">
        <f t="shared" si="40"/>
        <v>0</v>
      </c>
      <c r="S146" s="135">
        <f t="shared" si="41"/>
        <v>0</v>
      </c>
      <c r="T146" s="136">
        <f t="shared" si="42"/>
        <v>0</v>
      </c>
      <c r="U146" s="137"/>
      <c r="V146" s="137"/>
      <c r="W146" s="137"/>
      <c r="X146" s="137"/>
      <c r="Y146" s="94"/>
      <c r="Z146" s="105">
        <f t="shared" si="34"/>
        <v>0</v>
      </c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ht="16.899999999999999" customHeight="1">
      <c r="A147" s="207">
        <f t="shared" si="35"/>
        <v>0</v>
      </c>
      <c r="B147" s="9"/>
      <c r="C147" s="88" t="str">
        <f>IF(B147="","",            _xlfn.XLOOKUP(B147, Clients!G:G, Clients!F:F, "Not found")  )</f>
        <v/>
      </c>
      <c r="D147" s="31"/>
      <c r="E147" s="213">
        <f t="shared" si="32"/>
        <v>0</v>
      </c>
      <c r="F147" s="92"/>
      <c r="G147" s="161" t="str">
        <f t="shared" ca="1" si="33"/>
        <v>Sans objet</v>
      </c>
      <c r="H147" s="36"/>
      <c r="I147" s="37"/>
      <c r="J147" s="37"/>
      <c r="K147" s="37"/>
      <c r="L147" s="37"/>
      <c r="M147" s="38"/>
      <c r="N147" s="133">
        <f t="shared" si="36"/>
        <v>0</v>
      </c>
      <c r="O147" s="134">
        <f t="shared" si="37"/>
        <v>0</v>
      </c>
      <c r="P147" s="134">
        <f t="shared" si="38"/>
        <v>0</v>
      </c>
      <c r="Q147" s="134">
        <f t="shared" si="39"/>
        <v>0</v>
      </c>
      <c r="R147" s="134">
        <f t="shared" si="40"/>
        <v>0</v>
      </c>
      <c r="S147" s="135">
        <f t="shared" si="41"/>
        <v>0</v>
      </c>
      <c r="T147" s="136">
        <f t="shared" si="42"/>
        <v>0</v>
      </c>
      <c r="U147" s="137"/>
      <c r="V147" s="137"/>
      <c r="W147" s="137"/>
      <c r="X147" s="137"/>
      <c r="Y147" s="94"/>
      <c r="Z147" s="105">
        <f t="shared" si="34"/>
        <v>0</v>
      </c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ht="16.899999999999999" customHeight="1">
      <c r="A148" s="207">
        <f t="shared" si="35"/>
        <v>0</v>
      </c>
      <c r="B148" s="7"/>
      <c r="C148" s="88" t="str">
        <f>IF(B148="","",            _xlfn.XLOOKUP(B148, Clients!G:G, Clients!F:F, "Not found")  )</f>
        <v/>
      </c>
      <c r="D148" s="31"/>
      <c r="E148" s="213">
        <f t="shared" si="32"/>
        <v>0</v>
      </c>
      <c r="F148" s="92"/>
      <c r="G148" s="161" t="str">
        <f t="shared" ca="1" si="33"/>
        <v>Sans objet</v>
      </c>
      <c r="H148" s="36"/>
      <c r="I148" s="37"/>
      <c r="J148" s="37"/>
      <c r="K148" s="37"/>
      <c r="L148" s="37"/>
      <c r="M148" s="38"/>
      <c r="N148" s="133">
        <f t="shared" si="36"/>
        <v>0</v>
      </c>
      <c r="O148" s="134">
        <f t="shared" si="37"/>
        <v>0</v>
      </c>
      <c r="P148" s="134">
        <f t="shared" si="38"/>
        <v>0</v>
      </c>
      <c r="Q148" s="134">
        <f t="shared" si="39"/>
        <v>0</v>
      </c>
      <c r="R148" s="134">
        <f t="shared" si="40"/>
        <v>0</v>
      </c>
      <c r="S148" s="135">
        <f t="shared" si="41"/>
        <v>0</v>
      </c>
      <c r="T148" s="136">
        <f t="shared" si="42"/>
        <v>0</v>
      </c>
      <c r="U148" s="137"/>
      <c r="V148" s="137"/>
      <c r="W148" s="137"/>
      <c r="X148" s="137"/>
      <c r="Y148" s="94"/>
      <c r="Z148" s="105">
        <f t="shared" si="34"/>
        <v>0</v>
      </c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ht="16.899999999999999" customHeight="1">
      <c r="A149" s="207">
        <f t="shared" si="35"/>
        <v>0</v>
      </c>
      <c r="B149" s="7"/>
      <c r="C149" s="88" t="str">
        <f>IF(B149="","",            _xlfn.XLOOKUP(B149, Clients!G:G, Clients!F:F, "Not found")  )</f>
        <v/>
      </c>
      <c r="D149" s="31"/>
      <c r="E149" s="213">
        <f t="shared" si="32"/>
        <v>0</v>
      </c>
      <c r="F149" s="92"/>
      <c r="G149" s="161" t="str">
        <f t="shared" ca="1" si="33"/>
        <v>Sans objet</v>
      </c>
      <c r="H149" s="36"/>
      <c r="I149" s="37"/>
      <c r="J149" s="37"/>
      <c r="K149" s="37"/>
      <c r="L149" s="37"/>
      <c r="M149" s="38"/>
      <c r="N149" s="133">
        <f t="shared" si="36"/>
        <v>0</v>
      </c>
      <c r="O149" s="134">
        <f t="shared" si="37"/>
        <v>0</v>
      </c>
      <c r="P149" s="134">
        <f t="shared" si="38"/>
        <v>0</v>
      </c>
      <c r="Q149" s="134">
        <f t="shared" si="39"/>
        <v>0</v>
      </c>
      <c r="R149" s="134">
        <f t="shared" si="40"/>
        <v>0</v>
      </c>
      <c r="S149" s="135">
        <f t="shared" si="41"/>
        <v>0</v>
      </c>
      <c r="T149" s="136">
        <f t="shared" si="42"/>
        <v>0</v>
      </c>
      <c r="U149" s="137"/>
      <c r="V149" s="137"/>
      <c r="W149" s="137"/>
      <c r="X149" s="137"/>
      <c r="Y149" s="94"/>
      <c r="Z149" s="105">
        <f t="shared" si="34"/>
        <v>0</v>
      </c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ht="16.899999999999999" customHeight="1">
      <c r="A150" s="207">
        <f t="shared" si="35"/>
        <v>0</v>
      </c>
      <c r="B150" s="7"/>
      <c r="C150" s="88" t="str">
        <f>IF(B150="","",            _xlfn.XLOOKUP(B150, Clients!G:G, Clients!F:F, "Not found")  )</f>
        <v/>
      </c>
      <c r="D150" s="31"/>
      <c r="E150" s="213">
        <f t="shared" si="32"/>
        <v>0</v>
      </c>
      <c r="F150" s="92"/>
      <c r="G150" s="161" t="str">
        <f t="shared" ca="1" si="33"/>
        <v>Sans objet</v>
      </c>
      <c r="H150" s="36"/>
      <c r="I150" s="37"/>
      <c r="J150" s="37"/>
      <c r="K150" s="37"/>
      <c r="L150" s="37"/>
      <c r="M150" s="38"/>
      <c r="N150" s="133">
        <f t="shared" si="36"/>
        <v>0</v>
      </c>
      <c r="O150" s="134">
        <f t="shared" si="37"/>
        <v>0</v>
      </c>
      <c r="P150" s="134">
        <f t="shared" si="38"/>
        <v>0</v>
      </c>
      <c r="Q150" s="134">
        <f t="shared" si="39"/>
        <v>0</v>
      </c>
      <c r="R150" s="134">
        <f t="shared" si="40"/>
        <v>0</v>
      </c>
      <c r="S150" s="135">
        <f t="shared" si="41"/>
        <v>0</v>
      </c>
      <c r="T150" s="136">
        <f t="shared" si="42"/>
        <v>0</v>
      </c>
      <c r="U150" s="137"/>
      <c r="V150" s="137"/>
      <c r="W150" s="137"/>
      <c r="X150" s="137"/>
      <c r="Y150" s="94"/>
      <c r="Z150" s="105">
        <f t="shared" si="34"/>
        <v>0</v>
      </c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ht="16.899999999999999" customHeight="1">
      <c r="A151" s="207">
        <f t="shared" si="35"/>
        <v>0</v>
      </c>
      <c r="B151" s="7"/>
      <c r="C151" s="88" t="str">
        <f>IF(B151="","",            _xlfn.XLOOKUP(B151, Clients!G:G, Clients!F:F, "Not found")  )</f>
        <v/>
      </c>
      <c r="D151" s="31"/>
      <c r="E151" s="213">
        <f t="shared" si="32"/>
        <v>0</v>
      </c>
      <c r="F151" s="92"/>
      <c r="G151" s="161" t="str">
        <f t="shared" ca="1" si="33"/>
        <v>Sans objet</v>
      </c>
      <c r="H151" s="36"/>
      <c r="I151" s="37"/>
      <c r="J151" s="37"/>
      <c r="K151" s="37"/>
      <c r="L151" s="37"/>
      <c r="M151" s="38"/>
      <c r="N151" s="133">
        <f t="shared" si="36"/>
        <v>0</v>
      </c>
      <c r="O151" s="134">
        <f t="shared" si="37"/>
        <v>0</v>
      </c>
      <c r="P151" s="134">
        <f t="shared" si="38"/>
        <v>0</v>
      </c>
      <c r="Q151" s="134">
        <f t="shared" si="39"/>
        <v>0</v>
      </c>
      <c r="R151" s="134">
        <f t="shared" si="40"/>
        <v>0</v>
      </c>
      <c r="S151" s="135">
        <f t="shared" si="41"/>
        <v>0</v>
      </c>
      <c r="T151" s="136">
        <f t="shared" si="42"/>
        <v>0</v>
      </c>
      <c r="U151" s="137"/>
      <c r="V151" s="137"/>
      <c r="W151" s="137"/>
      <c r="X151" s="137"/>
      <c r="Y151" s="94"/>
      <c r="Z151" s="105">
        <f t="shared" si="34"/>
        <v>0</v>
      </c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ht="16.899999999999999" customHeight="1">
      <c r="A152" s="207">
        <f t="shared" si="35"/>
        <v>0</v>
      </c>
      <c r="B152" s="7"/>
      <c r="C152" s="88" t="str">
        <f>IF(B152="","",            _xlfn.XLOOKUP(B152, Clients!G:G, Clients!F:F, "Not found")  )</f>
        <v/>
      </c>
      <c r="D152" s="32"/>
      <c r="E152" s="213">
        <f t="shared" si="32"/>
        <v>0</v>
      </c>
      <c r="F152" s="92"/>
      <c r="G152" s="161" t="str">
        <f t="shared" ca="1" si="33"/>
        <v>Sans objet</v>
      </c>
      <c r="H152" s="36"/>
      <c r="I152" s="37"/>
      <c r="J152" s="37"/>
      <c r="K152" s="37"/>
      <c r="L152" s="37"/>
      <c r="M152" s="38"/>
      <c r="N152" s="133">
        <f t="shared" si="36"/>
        <v>0</v>
      </c>
      <c r="O152" s="134">
        <f t="shared" si="37"/>
        <v>0</v>
      </c>
      <c r="P152" s="134">
        <f t="shared" si="38"/>
        <v>0</v>
      </c>
      <c r="Q152" s="134">
        <f t="shared" si="39"/>
        <v>0</v>
      </c>
      <c r="R152" s="134">
        <f t="shared" si="40"/>
        <v>0</v>
      </c>
      <c r="S152" s="135">
        <f t="shared" si="41"/>
        <v>0</v>
      </c>
      <c r="T152" s="136">
        <f t="shared" si="42"/>
        <v>0</v>
      </c>
      <c r="U152" s="137"/>
      <c r="V152" s="137"/>
      <c r="W152" s="137"/>
      <c r="X152" s="137"/>
      <c r="Y152" s="94"/>
      <c r="Z152" s="105">
        <f t="shared" si="34"/>
        <v>0</v>
      </c>
      <c r="AA152" s="4"/>
      <c r="AB152" s="215"/>
      <c r="AC152" s="215"/>
      <c r="AD152" s="4"/>
      <c r="AE152" s="4"/>
      <c r="AF152" s="4"/>
      <c r="AG152" s="4"/>
      <c r="AH152" s="4"/>
      <c r="AI152" s="4"/>
    </row>
    <row r="153" spans="1:35" ht="16.899999999999999" customHeight="1">
      <c r="A153" s="207">
        <f t="shared" si="35"/>
        <v>0</v>
      </c>
      <c r="B153" s="7"/>
      <c r="C153" s="88" t="str">
        <f>IF(B153="","",            _xlfn.XLOOKUP(B153, Clients!G:G, Clients!F:F, "Not found")  )</f>
        <v/>
      </c>
      <c r="D153" s="32"/>
      <c r="E153" s="213">
        <f t="shared" si="32"/>
        <v>0</v>
      </c>
      <c r="F153" s="92"/>
      <c r="G153" s="161" t="str">
        <f t="shared" ca="1" si="33"/>
        <v>Sans objet</v>
      </c>
      <c r="H153" s="36"/>
      <c r="I153" s="37"/>
      <c r="J153" s="37"/>
      <c r="K153" s="37"/>
      <c r="L153" s="37"/>
      <c r="M153" s="38"/>
      <c r="N153" s="133">
        <f t="shared" si="36"/>
        <v>0</v>
      </c>
      <c r="O153" s="134">
        <f t="shared" si="37"/>
        <v>0</v>
      </c>
      <c r="P153" s="134">
        <f t="shared" si="38"/>
        <v>0</v>
      </c>
      <c r="Q153" s="134">
        <f t="shared" si="39"/>
        <v>0</v>
      </c>
      <c r="R153" s="134">
        <f t="shared" si="40"/>
        <v>0</v>
      </c>
      <c r="S153" s="135">
        <f t="shared" si="41"/>
        <v>0</v>
      </c>
      <c r="T153" s="136">
        <f t="shared" si="42"/>
        <v>0</v>
      </c>
      <c r="U153" s="137"/>
      <c r="V153" s="137"/>
      <c r="W153" s="137"/>
      <c r="X153" s="137"/>
      <c r="Y153" s="94"/>
      <c r="Z153" s="105">
        <f t="shared" si="34"/>
        <v>0</v>
      </c>
      <c r="AA153" s="4"/>
      <c r="AB153" s="215"/>
      <c r="AC153" s="215"/>
      <c r="AD153" s="4"/>
      <c r="AE153" s="4"/>
      <c r="AF153" s="4"/>
      <c r="AG153" s="4"/>
      <c r="AH153" s="4"/>
      <c r="AI153" s="4"/>
    </row>
    <row r="154" spans="1:35" ht="16.899999999999999" customHeight="1">
      <c r="A154" s="207">
        <f t="shared" si="35"/>
        <v>0</v>
      </c>
      <c r="B154" s="7"/>
      <c r="C154" s="88" t="str">
        <f>IF(B154="","",            _xlfn.XLOOKUP(B154, Clients!G:G, Clients!F:F, "Not found")  )</f>
        <v/>
      </c>
      <c r="D154" s="32"/>
      <c r="E154" s="213">
        <f t="shared" si="32"/>
        <v>0</v>
      </c>
      <c r="F154" s="92"/>
      <c r="G154" s="161" t="str">
        <f t="shared" ca="1" si="33"/>
        <v>Sans objet</v>
      </c>
      <c r="H154" s="36"/>
      <c r="I154" s="37"/>
      <c r="J154" s="37"/>
      <c r="K154" s="37"/>
      <c r="L154" s="37"/>
      <c r="M154" s="38"/>
      <c r="N154" s="133">
        <f t="shared" si="36"/>
        <v>0</v>
      </c>
      <c r="O154" s="134">
        <f t="shared" si="37"/>
        <v>0</v>
      </c>
      <c r="P154" s="134">
        <f t="shared" si="38"/>
        <v>0</v>
      </c>
      <c r="Q154" s="134">
        <f t="shared" si="39"/>
        <v>0</v>
      </c>
      <c r="R154" s="134">
        <f t="shared" si="40"/>
        <v>0</v>
      </c>
      <c r="S154" s="135">
        <f t="shared" si="41"/>
        <v>0</v>
      </c>
      <c r="T154" s="136">
        <f t="shared" si="42"/>
        <v>0</v>
      </c>
      <c r="U154" s="137"/>
      <c r="V154" s="137"/>
      <c r="W154" s="137"/>
      <c r="X154" s="137"/>
      <c r="Y154" s="94"/>
      <c r="Z154" s="105">
        <f t="shared" si="34"/>
        <v>0</v>
      </c>
      <c r="AA154" s="4"/>
      <c r="AB154" s="215"/>
      <c r="AC154" s="215"/>
      <c r="AD154" s="4"/>
      <c r="AE154" s="4"/>
      <c r="AF154" s="4"/>
      <c r="AG154" s="4"/>
      <c r="AH154" s="4"/>
      <c r="AI154" s="4"/>
    </row>
    <row r="155" spans="1:35" ht="16.899999999999999" customHeight="1">
      <c r="A155" s="207">
        <f t="shared" si="35"/>
        <v>0</v>
      </c>
      <c r="B155" s="7"/>
      <c r="C155" s="88" t="str">
        <f>IF(B155="","",            _xlfn.XLOOKUP(B155, Clients!G:G, Clients!F:F, "Not found")  )</f>
        <v/>
      </c>
      <c r="D155" s="32"/>
      <c r="E155" s="213">
        <f t="shared" si="32"/>
        <v>0</v>
      </c>
      <c r="F155" s="92"/>
      <c r="G155" s="161" t="str">
        <f t="shared" ca="1" si="33"/>
        <v>Sans objet</v>
      </c>
      <c r="H155" s="36"/>
      <c r="I155" s="37"/>
      <c r="J155" s="37"/>
      <c r="K155" s="37"/>
      <c r="L155" s="37"/>
      <c r="M155" s="38"/>
      <c r="N155" s="133">
        <f t="shared" si="36"/>
        <v>0</v>
      </c>
      <c r="O155" s="134">
        <f t="shared" si="37"/>
        <v>0</v>
      </c>
      <c r="P155" s="134">
        <f t="shared" si="38"/>
        <v>0</v>
      </c>
      <c r="Q155" s="134">
        <f t="shared" si="39"/>
        <v>0</v>
      </c>
      <c r="R155" s="134">
        <f t="shared" si="40"/>
        <v>0</v>
      </c>
      <c r="S155" s="135">
        <f t="shared" si="41"/>
        <v>0</v>
      </c>
      <c r="T155" s="136">
        <f t="shared" si="42"/>
        <v>0</v>
      </c>
      <c r="U155" s="137"/>
      <c r="V155" s="137"/>
      <c r="W155" s="137"/>
      <c r="X155" s="137"/>
      <c r="Y155" s="94"/>
      <c r="Z155" s="105">
        <f t="shared" si="34"/>
        <v>0</v>
      </c>
      <c r="AA155" s="4"/>
      <c r="AB155" s="124"/>
      <c r="AC155" s="124"/>
      <c r="AD155" s="4"/>
      <c r="AE155" s="4"/>
      <c r="AF155" s="4"/>
      <c r="AG155" s="4"/>
      <c r="AH155" s="4"/>
      <c r="AI155" s="4"/>
    </row>
    <row r="156" spans="1:35" ht="16.899999999999999" customHeight="1">
      <c r="A156" s="207">
        <f t="shared" si="35"/>
        <v>0</v>
      </c>
      <c r="B156" s="89"/>
      <c r="C156" s="88" t="str">
        <f>IF(B156="","",            _xlfn.XLOOKUP(B156, Clients!G:G, Clients!F:F, "Not found")  )</f>
        <v/>
      </c>
      <c r="D156" s="31"/>
      <c r="E156" s="213">
        <f t="shared" si="32"/>
        <v>0</v>
      </c>
      <c r="F156" s="92"/>
      <c r="G156" s="161" t="str">
        <f t="shared" ca="1" si="33"/>
        <v>Sans objet</v>
      </c>
      <c r="H156" s="36"/>
      <c r="I156" s="37"/>
      <c r="J156" s="37"/>
      <c r="K156" s="37"/>
      <c r="L156" s="37"/>
      <c r="M156" s="38"/>
      <c r="N156" s="133">
        <f t="shared" si="36"/>
        <v>0</v>
      </c>
      <c r="O156" s="134">
        <f t="shared" si="37"/>
        <v>0</v>
      </c>
      <c r="P156" s="134">
        <f t="shared" si="38"/>
        <v>0</v>
      </c>
      <c r="Q156" s="134">
        <f t="shared" si="39"/>
        <v>0</v>
      </c>
      <c r="R156" s="134">
        <f t="shared" si="40"/>
        <v>0</v>
      </c>
      <c r="S156" s="135">
        <f t="shared" si="41"/>
        <v>0</v>
      </c>
      <c r="T156" s="136">
        <f t="shared" si="42"/>
        <v>0</v>
      </c>
      <c r="U156" s="137"/>
      <c r="V156" s="137"/>
      <c r="W156" s="137"/>
      <c r="X156" s="137"/>
      <c r="Y156" s="94"/>
      <c r="Z156" s="105">
        <f t="shared" si="34"/>
        <v>0</v>
      </c>
      <c r="AA156" s="1"/>
      <c r="AB156" s="4"/>
      <c r="AC156" s="4"/>
      <c r="AD156" s="4"/>
      <c r="AE156" s="4"/>
      <c r="AF156" s="4"/>
      <c r="AG156" s="4"/>
      <c r="AH156" s="4"/>
      <c r="AI156" s="4"/>
    </row>
    <row r="157" spans="1:35" ht="16.899999999999999" customHeight="1">
      <c r="A157" s="207">
        <f t="shared" si="35"/>
        <v>0</v>
      </c>
      <c r="B157" s="89"/>
      <c r="C157" s="88" t="str">
        <f>IF(B157="","",            _xlfn.XLOOKUP(B157, Clients!G:G, Clients!F:F, "Not found")  )</f>
        <v/>
      </c>
      <c r="D157" s="98"/>
      <c r="E157" s="213">
        <f t="shared" si="32"/>
        <v>0</v>
      </c>
      <c r="F157" s="92"/>
      <c r="G157" s="161" t="str">
        <f t="shared" ca="1" si="33"/>
        <v>Sans objet</v>
      </c>
      <c r="H157" s="36"/>
      <c r="I157" s="37"/>
      <c r="J157" s="37"/>
      <c r="K157" s="37"/>
      <c r="L157" s="37"/>
      <c r="M157" s="38"/>
      <c r="N157" s="133">
        <f t="shared" si="36"/>
        <v>0</v>
      </c>
      <c r="O157" s="134">
        <f t="shared" si="37"/>
        <v>0</v>
      </c>
      <c r="P157" s="134">
        <f t="shared" si="38"/>
        <v>0</v>
      </c>
      <c r="Q157" s="134">
        <f t="shared" si="39"/>
        <v>0</v>
      </c>
      <c r="R157" s="134">
        <f t="shared" si="40"/>
        <v>0</v>
      </c>
      <c r="S157" s="135">
        <f t="shared" si="41"/>
        <v>0</v>
      </c>
      <c r="T157" s="136">
        <f t="shared" si="42"/>
        <v>0</v>
      </c>
      <c r="U157" s="137"/>
      <c r="V157" s="137"/>
      <c r="W157" s="137"/>
      <c r="X157" s="137"/>
      <c r="Y157" s="94"/>
      <c r="Z157" s="105">
        <f t="shared" si="34"/>
        <v>0</v>
      </c>
      <c r="AA157" s="1"/>
      <c r="AB157" s="1"/>
      <c r="AC157" s="4"/>
      <c r="AD157" s="4"/>
      <c r="AE157" s="4"/>
      <c r="AF157" s="4"/>
      <c r="AG157" s="4"/>
      <c r="AH157" s="4"/>
      <c r="AI157" s="4"/>
    </row>
    <row r="158" spans="1:35" ht="16.899999999999999" customHeight="1">
      <c r="A158" s="207">
        <f t="shared" si="35"/>
        <v>0</v>
      </c>
      <c r="B158" s="89"/>
      <c r="C158" s="88" t="str">
        <f>IF(B158="","",            _xlfn.XLOOKUP(B158, Clients!G:G, Clients!F:F, "Not found")  )</f>
        <v/>
      </c>
      <c r="D158" s="98"/>
      <c r="E158" s="213">
        <f t="shared" si="32"/>
        <v>0</v>
      </c>
      <c r="F158" s="92"/>
      <c r="G158" s="161" t="str">
        <f t="shared" ca="1" si="33"/>
        <v>Sans objet</v>
      </c>
      <c r="H158" s="14"/>
      <c r="I158" s="15"/>
      <c r="J158" s="15"/>
      <c r="K158" s="15"/>
      <c r="L158" s="15"/>
      <c r="M158" s="16"/>
      <c r="N158" s="133">
        <f t="shared" si="36"/>
        <v>0</v>
      </c>
      <c r="O158" s="134">
        <f t="shared" si="37"/>
        <v>0</v>
      </c>
      <c r="P158" s="134">
        <f t="shared" si="38"/>
        <v>0</v>
      </c>
      <c r="Q158" s="134">
        <f t="shared" si="39"/>
        <v>0</v>
      </c>
      <c r="R158" s="134">
        <f t="shared" si="40"/>
        <v>0</v>
      </c>
      <c r="S158" s="135">
        <f t="shared" si="41"/>
        <v>0</v>
      </c>
      <c r="T158" s="136">
        <f t="shared" si="42"/>
        <v>0</v>
      </c>
      <c r="U158" s="137"/>
      <c r="V158" s="137"/>
      <c r="W158" s="137"/>
      <c r="X158" s="137"/>
      <c r="Y158" s="94"/>
      <c r="Z158" s="105">
        <f t="shared" si="34"/>
        <v>0</v>
      </c>
      <c r="AA158" s="1"/>
      <c r="AB158" s="1"/>
      <c r="AC158" s="4"/>
      <c r="AD158" s="4"/>
      <c r="AE158" s="4"/>
      <c r="AF158" s="4"/>
      <c r="AG158" s="4"/>
      <c r="AH158" s="4"/>
      <c r="AI158" s="4"/>
    </row>
    <row r="159" spans="1:35" ht="16.899999999999999" customHeight="1">
      <c r="A159" s="207">
        <f t="shared" si="35"/>
        <v>0</v>
      </c>
      <c r="B159" s="89"/>
      <c r="C159" s="88" t="str">
        <f>IF(B159="","",            _xlfn.XLOOKUP(B159, Clients!G:G, Clients!F:F, "Not found")  )</f>
        <v/>
      </c>
      <c r="D159" s="98"/>
      <c r="E159" s="213">
        <f t="shared" si="32"/>
        <v>0</v>
      </c>
      <c r="F159" s="92"/>
      <c r="G159" s="161" t="str">
        <f t="shared" ca="1" si="33"/>
        <v>Sans objet</v>
      </c>
      <c r="H159" s="14"/>
      <c r="I159" s="15"/>
      <c r="J159" s="15"/>
      <c r="K159" s="15"/>
      <c r="L159" s="15"/>
      <c r="M159" s="16"/>
      <c r="N159" s="133">
        <f t="shared" si="36"/>
        <v>0</v>
      </c>
      <c r="O159" s="134">
        <f t="shared" si="37"/>
        <v>0</v>
      </c>
      <c r="P159" s="134">
        <f t="shared" si="38"/>
        <v>0</v>
      </c>
      <c r="Q159" s="134">
        <f t="shared" si="39"/>
        <v>0</v>
      </c>
      <c r="R159" s="134">
        <f t="shared" si="40"/>
        <v>0</v>
      </c>
      <c r="S159" s="135">
        <f t="shared" si="41"/>
        <v>0</v>
      </c>
      <c r="T159" s="136">
        <f t="shared" si="42"/>
        <v>0</v>
      </c>
      <c r="U159" s="137"/>
      <c r="V159" s="137"/>
      <c r="W159" s="137"/>
      <c r="X159" s="137"/>
      <c r="Y159" s="94"/>
      <c r="Z159" s="105">
        <f t="shared" si="34"/>
        <v>0</v>
      </c>
      <c r="AA159" s="1"/>
      <c r="AB159" s="1"/>
      <c r="AC159" s="4"/>
      <c r="AD159" s="4"/>
      <c r="AE159" s="4"/>
      <c r="AF159" s="4"/>
      <c r="AG159" s="4"/>
      <c r="AH159" s="4"/>
      <c r="AI159" s="4"/>
    </row>
    <row r="160" spans="1:35" ht="16.899999999999999" customHeight="1">
      <c r="A160" s="207">
        <f t="shared" si="35"/>
        <v>0</v>
      </c>
      <c r="B160" s="89"/>
      <c r="C160" s="88" t="str">
        <f>IF(B160="","",            _xlfn.XLOOKUP(B160, Clients!G:G, Clients!F:F, "Not found")  )</f>
        <v/>
      </c>
      <c r="D160" s="98"/>
      <c r="E160" s="213">
        <f t="shared" si="32"/>
        <v>0</v>
      </c>
      <c r="F160" s="92"/>
      <c r="G160" s="161" t="str">
        <f t="shared" ca="1" si="33"/>
        <v>Sans objet</v>
      </c>
      <c r="H160" s="14"/>
      <c r="I160" s="15"/>
      <c r="J160" s="15"/>
      <c r="K160" s="15"/>
      <c r="L160" s="15"/>
      <c r="M160" s="16"/>
      <c r="N160" s="133">
        <f t="shared" si="36"/>
        <v>0</v>
      </c>
      <c r="O160" s="134">
        <f t="shared" si="37"/>
        <v>0</v>
      </c>
      <c r="P160" s="134">
        <f t="shared" si="38"/>
        <v>0</v>
      </c>
      <c r="Q160" s="134">
        <f t="shared" si="39"/>
        <v>0</v>
      </c>
      <c r="R160" s="134">
        <f t="shared" si="40"/>
        <v>0</v>
      </c>
      <c r="S160" s="135">
        <f t="shared" si="41"/>
        <v>0</v>
      </c>
      <c r="T160" s="136">
        <f t="shared" si="42"/>
        <v>0</v>
      </c>
      <c r="U160" s="137"/>
      <c r="V160" s="137"/>
      <c r="W160" s="137"/>
      <c r="X160" s="137"/>
      <c r="Y160" s="94"/>
      <c r="Z160" s="105">
        <f t="shared" si="34"/>
        <v>0</v>
      </c>
      <c r="AA160" s="1"/>
      <c r="AB160" s="1"/>
      <c r="AC160" s="4"/>
      <c r="AD160" s="4"/>
      <c r="AE160" s="4"/>
      <c r="AF160" s="4"/>
      <c r="AG160" s="4"/>
      <c r="AH160" s="4"/>
      <c r="AI160" s="4"/>
    </row>
    <row r="161" spans="1:36" customFormat="1" ht="16.899999999999999" customHeight="1">
      <c r="A161" s="174"/>
      <c r="B161" s="165"/>
      <c r="C161" s="165"/>
      <c r="D161" s="175"/>
      <c r="E161" s="176"/>
      <c r="F161" s="162"/>
      <c r="G161" s="162"/>
      <c r="H161" s="177"/>
      <c r="I161" s="178"/>
      <c r="J161" s="178"/>
      <c r="K161" s="178"/>
      <c r="L161" s="178"/>
      <c r="M161" s="179"/>
      <c r="N161" s="138"/>
      <c r="O161" s="139"/>
      <c r="P161" s="139"/>
      <c r="Q161" s="139"/>
      <c r="R161" s="139"/>
      <c r="S161" s="140"/>
      <c r="T161" s="141"/>
      <c r="U161" s="141"/>
      <c r="V161" s="141"/>
      <c r="W161" s="141"/>
      <c r="X161" s="141"/>
      <c r="Y161" s="180"/>
      <c r="Z161" s="118"/>
      <c r="AA161" s="1"/>
      <c r="AB161" s="1"/>
      <c r="AC161" s="4"/>
      <c r="AD161" s="4"/>
      <c r="AE161" s="4"/>
      <c r="AF161" s="4"/>
      <c r="AG161" s="4"/>
      <c r="AH161" s="4"/>
      <c r="AI161" s="4"/>
    </row>
    <row r="162" spans="1:36" customFormat="1" ht="18.75">
      <c r="A162" s="166">
        <f>SUBTOTAL(9,A21:A161)</f>
        <v>17</v>
      </c>
      <c r="B162" s="166"/>
      <c r="C162" s="166"/>
      <c r="D162" s="181">
        <f>SUBTOTAL(9,D21:D161)</f>
        <v>270</v>
      </c>
      <c r="E162" s="182">
        <f>SUBTOTAL(9,E21:E161)</f>
        <v>1890</v>
      </c>
      <c r="F162" s="183"/>
      <c r="G162" s="163">
        <f ca="1">(SUBTOTAL(9,G21:G161))/A162</f>
        <v>46.352941176470587</v>
      </c>
      <c r="H162" s="184">
        <f>(SUBTOTAL(9,H21:H161))/M$172</f>
        <v>0.734375</v>
      </c>
      <c r="I162" s="185" t="e">
        <f>(SUBTOTAL(9,I21:I161))/N$172</f>
        <v>#DIV/0!</v>
      </c>
      <c r="J162" s="185">
        <f>(SUBTOTAL(9,J21:J161))/P$172</f>
        <v>0.25</v>
      </c>
      <c r="K162" s="185">
        <f>(SUBTOTAL(9,K21:K161))/Q$172</f>
        <v>0.3125</v>
      </c>
      <c r="L162" s="185" t="e">
        <f>(SUBTOTAL(9,L21:L161))/R$172</f>
        <v>#DIV/0!</v>
      </c>
      <c r="M162" s="186">
        <f>(SUBTOTAL(9,M21:M161))/S$172</f>
        <v>0.38636363636363635</v>
      </c>
      <c r="N162" s="142">
        <f t="shared" ref="N162:T162" si="43">SUBTOTAL(9,N21:N161)</f>
        <v>1134</v>
      </c>
      <c r="O162" s="142">
        <f t="shared" si="43"/>
        <v>0</v>
      </c>
      <c r="P162" s="142">
        <f t="shared" si="43"/>
        <v>91</v>
      </c>
      <c r="Q162" s="142">
        <f t="shared" si="43"/>
        <v>157.5</v>
      </c>
      <c r="R162" s="142">
        <f t="shared" si="43"/>
        <v>0</v>
      </c>
      <c r="S162" s="142">
        <f t="shared" si="43"/>
        <v>507.5</v>
      </c>
      <c r="T162" s="143">
        <f t="shared" si="43"/>
        <v>1890</v>
      </c>
      <c r="U162" s="143"/>
      <c r="V162" s="143"/>
      <c r="W162" s="143"/>
      <c r="X162" s="143"/>
      <c r="Y162" s="181"/>
      <c r="Z162" s="125"/>
      <c r="AA162" s="1"/>
      <c r="AB162" s="1"/>
      <c r="AC162" s="4"/>
      <c r="AD162" s="4"/>
      <c r="AE162" s="4"/>
      <c r="AF162" s="4"/>
      <c r="AG162" s="4"/>
      <c r="AH162" s="4"/>
      <c r="AI162" s="4"/>
    </row>
    <row r="163" spans="1:36" customFormat="1" ht="23.25">
      <c r="A163" s="4"/>
      <c r="B163" s="167"/>
      <c r="C163" s="167"/>
      <c r="D163" s="4"/>
      <c r="E163" s="4"/>
      <c r="F163" s="4"/>
      <c r="G163" s="4"/>
      <c r="H163" s="120"/>
      <c r="I163" s="120"/>
      <c r="J163" s="120"/>
      <c r="K163" s="120"/>
      <c r="M163" s="120"/>
      <c r="N163" s="144">
        <f>N162/E162</f>
        <v>0.6</v>
      </c>
      <c r="O163" s="144">
        <f>O162/E162</f>
        <v>0</v>
      </c>
      <c r="P163" s="144">
        <f>P162/E162</f>
        <v>4.8148148148148148E-2</v>
      </c>
      <c r="Q163" s="144">
        <f>Q162/E162</f>
        <v>8.3333333333333329E-2</v>
      </c>
      <c r="R163" s="144">
        <f>R162/E162</f>
        <v>0</v>
      </c>
      <c r="S163" s="144">
        <f>S162/E162</f>
        <v>0.26851851851851855</v>
      </c>
      <c r="T163" s="120"/>
      <c r="U163" s="120"/>
      <c r="V163" s="120"/>
      <c r="W163" s="120"/>
      <c r="X163" s="120"/>
      <c r="Y163" s="120"/>
      <c r="Z163" s="126"/>
      <c r="AA163" s="125"/>
      <c r="AB163" s="1"/>
      <c r="AC163" s="4"/>
      <c r="AD163" s="4"/>
      <c r="AE163" s="4"/>
      <c r="AF163" s="4"/>
      <c r="AG163" s="4"/>
      <c r="AH163" s="4"/>
      <c r="AI163" s="4"/>
    </row>
    <row r="164" spans="1:36" customFormat="1" ht="23.25">
      <c r="A164" s="4"/>
      <c r="B164" s="167"/>
      <c r="C164" s="167"/>
      <c r="D164" s="4"/>
      <c r="E164" s="4"/>
      <c r="F164" s="4"/>
      <c r="G164" s="4"/>
      <c r="H164" s="120"/>
      <c r="I164" s="120"/>
      <c r="J164" s="120"/>
      <c r="K164" s="120"/>
      <c r="M164" s="120"/>
      <c r="N164" s="144"/>
      <c r="O164" s="144"/>
      <c r="P164" s="144"/>
      <c r="Q164" s="144"/>
      <c r="R164" s="144"/>
      <c r="S164" s="144"/>
      <c r="T164" s="120"/>
      <c r="U164" s="120"/>
      <c r="V164" s="120"/>
      <c r="W164" s="120"/>
      <c r="X164" s="120"/>
      <c r="Y164" s="120"/>
      <c r="Z164" s="126"/>
      <c r="AA164" s="125"/>
      <c r="AB164" s="1"/>
      <c r="AC164" s="4"/>
      <c r="AD164" s="4"/>
      <c r="AE164" s="4"/>
      <c r="AF164" s="4"/>
      <c r="AG164" s="4"/>
      <c r="AH164" s="4"/>
      <c r="AI164" s="4"/>
    </row>
    <row r="165" spans="1:36" customFormat="1" ht="21">
      <c r="A165" s="187" t="s">
        <v>19</v>
      </c>
      <c r="B165" s="168" t="s">
        <v>20</v>
      </c>
      <c r="C165" s="168"/>
      <c r="D165" s="168" t="s">
        <v>21</v>
      </c>
      <c r="E165" s="2"/>
      <c r="F165" s="2"/>
      <c r="G165" s="2"/>
      <c r="L165" s="188" t="s">
        <v>22</v>
      </c>
      <c r="M165" s="189" t="s">
        <v>33</v>
      </c>
      <c r="N165" s="145" t="s">
        <v>23</v>
      </c>
      <c r="O165" s="2" t="s">
        <v>11</v>
      </c>
      <c r="P165" s="2" t="s">
        <v>12</v>
      </c>
      <c r="Q165" s="2" t="s">
        <v>13</v>
      </c>
      <c r="R165" s="146" t="s">
        <v>14</v>
      </c>
      <c r="S165" s="146" t="s">
        <v>15</v>
      </c>
      <c r="Z165" s="127"/>
      <c r="AA165" s="4"/>
      <c r="AB165" s="1"/>
      <c r="AC165" s="4"/>
      <c r="AD165" s="4"/>
      <c r="AE165" s="4"/>
      <c r="AF165" s="4"/>
      <c r="AG165" s="4"/>
      <c r="AH165" s="4"/>
      <c r="AI165" s="4"/>
    </row>
    <row r="166" spans="1:36" customFormat="1" ht="21">
      <c r="A166" s="190" t="s">
        <v>31</v>
      </c>
      <c r="B166" s="169">
        <f>+N162</f>
        <v>1134</v>
      </c>
      <c r="C166" s="169"/>
      <c r="D166" s="191">
        <f t="shared" ref="D166:D172" si="44">B166/$E$162</f>
        <v>0.6</v>
      </c>
      <c r="E166" s="4"/>
      <c r="F166" s="4"/>
      <c r="G166" s="4"/>
      <c r="L166" s="192">
        <v>0.25</v>
      </c>
      <c r="M166" s="193">
        <f t="shared" ref="M166:N169" si="45">+SUMIF(H$21:H$161,$L166,$A$21:$A$161)</f>
        <v>1</v>
      </c>
      <c r="N166" s="147">
        <f t="shared" si="45"/>
        <v>0</v>
      </c>
      <c r="O166" s="148">
        <f>+M166+N166</f>
        <v>1</v>
      </c>
      <c r="P166" s="148">
        <f t="shared" ref="P166:S169" si="46">+SUMIF(J$21:J$161,$L166,$A$21:$A$161)</f>
        <v>3</v>
      </c>
      <c r="Q166" s="148">
        <f t="shared" si="46"/>
        <v>3</v>
      </c>
      <c r="R166" s="148">
        <f t="shared" si="46"/>
        <v>0</v>
      </c>
      <c r="S166" s="148">
        <f t="shared" si="46"/>
        <v>5</v>
      </c>
      <c r="T166" s="149"/>
      <c r="U166" s="149"/>
      <c r="V166" s="149"/>
      <c r="W166" s="149"/>
      <c r="X166" s="149"/>
      <c r="Z166" s="128"/>
      <c r="AA166" s="127"/>
      <c r="AB166" s="2"/>
      <c r="AC166" s="2"/>
      <c r="AD166" s="2"/>
      <c r="AE166" s="2"/>
      <c r="AF166" s="2"/>
      <c r="AG166" s="2"/>
      <c r="AH166" s="2"/>
      <c r="AI166" s="2"/>
    </row>
    <row r="167" spans="1:36" customFormat="1" ht="18.75">
      <c r="A167" s="194" t="s">
        <v>23</v>
      </c>
      <c r="B167" s="170">
        <f>+O162</f>
        <v>0</v>
      </c>
      <c r="C167" s="170"/>
      <c r="D167" s="195">
        <f t="shared" si="44"/>
        <v>0</v>
      </c>
      <c r="E167" s="4"/>
      <c r="F167" s="4"/>
      <c r="G167" s="4"/>
      <c r="L167" s="192">
        <v>0.5</v>
      </c>
      <c r="M167" s="193">
        <f t="shared" si="45"/>
        <v>9</v>
      </c>
      <c r="N167" s="147">
        <f t="shared" si="45"/>
        <v>0</v>
      </c>
      <c r="O167" s="148">
        <f t="shared" ref="O167:O169" si="47">+M167+N167</f>
        <v>9</v>
      </c>
      <c r="P167" s="148">
        <f t="shared" si="46"/>
        <v>0</v>
      </c>
      <c r="Q167" s="148">
        <f t="shared" si="46"/>
        <v>1</v>
      </c>
      <c r="R167" s="148">
        <f t="shared" si="46"/>
        <v>0</v>
      </c>
      <c r="S167" s="148">
        <f t="shared" si="46"/>
        <v>6</v>
      </c>
      <c r="T167" s="149"/>
      <c r="U167" s="149"/>
      <c r="V167" s="149"/>
      <c r="W167" s="149"/>
      <c r="X167" s="149"/>
      <c r="Z167" s="129"/>
      <c r="AA167" s="128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customFormat="1" ht="21">
      <c r="A168" s="119" t="s">
        <v>11</v>
      </c>
      <c r="B168" s="171">
        <f>B166+B167</f>
        <v>1134</v>
      </c>
      <c r="C168" s="171"/>
      <c r="D168" s="160">
        <f t="shared" si="44"/>
        <v>0.6</v>
      </c>
      <c r="E168" s="164" t="e">
        <f>+D168-O173</f>
        <v>#DIV/0!</v>
      </c>
      <c r="F168" s="164"/>
      <c r="G168" s="164"/>
      <c r="L168" s="192">
        <v>0.75</v>
      </c>
      <c r="M168" s="193">
        <f t="shared" si="45"/>
        <v>0</v>
      </c>
      <c r="N168" s="147">
        <f t="shared" si="45"/>
        <v>0</v>
      </c>
      <c r="O168" s="148">
        <f t="shared" si="47"/>
        <v>0</v>
      </c>
      <c r="P168" s="148">
        <f t="shared" si="46"/>
        <v>0</v>
      </c>
      <c r="Q168" s="148">
        <f t="shared" si="46"/>
        <v>0</v>
      </c>
      <c r="R168" s="148">
        <f t="shared" si="46"/>
        <v>0</v>
      </c>
      <c r="S168" s="148">
        <f t="shared" si="46"/>
        <v>0</v>
      </c>
      <c r="T168" s="149"/>
      <c r="U168" s="149"/>
      <c r="V168" s="149"/>
      <c r="W168" s="149"/>
      <c r="X168" s="149"/>
      <c r="Z168" s="128"/>
      <c r="AA168" s="129"/>
      <c r="AB168" s="4"/>
      <c r="AC168" s="3"/>
      <c r="AD168" s="4"/>
      <c r="AE168" s="4"/>
      <c r="AF168" s="4"/>
      <c r="AG168" s="4"/>
      <c r="AH168" s="4"/>
      <c r="AI168" s="3"/>
      <c r="AJ168" s="4"/>
    </row>
    <row r="169" spans="1:36" customFormat="1" ht="21">
      <c r="A169" s="119" t="s">
        <v>12</v>
      </c>
      <c r="B169" s="171">
        <f>P162</f>
        <v>91</v>
      </c>
      <c r="C169" s="171"/>
      <c r="D169" s="160">
        <f t="shared" si="44"/>
        <v>4.8148148148148148E-2</v>
      </c>
      <c r="E169" s="164">
        <f>+D169-P173</f>
        <v>4.030501089324616E-3</v>
      </c>
      <c r="F169" s="164"/>
      <c r="G169" s="164"/>
      <c r="L169" s="192">
        <v>1</v>
      </c>
      <c r="M169" s="193">
        <f t="shared" si="45"/>
        <v>6</v>
      </c>
      <c r="N169" s="147">
        <f t="shared" si="45"/>
        <v>0</v>
      </c>
      <c r="O169" s="148">
        <f t="shared" si="47"/>
        <v>6</v>
      </c>
      <c r="P169" s="148">
        <f t="shared" si="46"/>
        <v>0</v>
      </c>
      <c r="Q169" s="148">
        <f t="shared" si="46"/>
        <v>0</v>
      </c>
      <c r="R169" s="148">
        <f t="shared" si="46"/>
        <v>0</v>
      </c>
      <c r="S169" s="148">
        <f t="shared" si="46"/>
        <v>0</v>
      </c>
      <c r="T169" s="149"/>
      <c r="U169" s="149"/>
      <c r="V169" s="149"/>
      <c r="W169" s="149"/>
      <c r="X169" s="149"/>
      <c r="Z169" s="130"/>
      <c r="AA169" s="128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customFormat="1" ht="21">
      <c r="A170" s="119" t="s">
        <v>13</v>
      </c>
      <c r="B170" s="171">
        <f>Q162</f>
        <v>157.5</v>
      </c>
      <c r="C170" s="171"/>
      <c r="D170" s="160">
        <f t="shared" si="44"/>
        <v>8.3333333333333329E-2</v>
      </c>
      <c r="E170" s="164">
        <f>+D170-Q173</f>
        <v>9.8039215686274439E-3</v>
      </c>
      <c r="F170" s="164"/>
      <c r="G170" s="164"/>
      <c r="L170" s="196" t="s">
        <v>35</v>
      </c>
      <c r="M170" s="197">
        <f>+SUMPRODUCT($L$166:$L$169,M166:M169)/M172</f>
        <v>0.671875</v>
      </c>
      <c r="N170" s="150" t="e">
        <f t="shared" ref="N170:Q170" si="48">+SUMPRODUCT($L$166:$L$169,N166:N169)/N172</f>
        <v>#DIV/0!</v>
      </c>
      <c r="O170" s="151">
        <f t="shared" si="48"/>
        <v>0.671875</v>
      </c>
      <c r="P170" s="151">
        <f>+SUMPRODUCT($L$166:$L$169,P166:P169)/P172</f>
        <v>0.25</v>
      </c>
      <c r="Q170" s="151">
        <f t="shared" si="48"/>
        <v>0.3125</v>
      </c>
      <c r="R170" s="151" t="e">
        <f>+SUMPRODUCT($L$166:$L$169,R166:R169)/R172</f>
        <v>#DIV/0!</v>
      </c>
      <c r="S170" s="151">
        <f>+SUMPRODUCT($L$166:$L$169,S166:S169)/S172</f>
        <v>0.38636363636363635</v>
      </c>
      <c r="T170" s="152"/>
      <c r="U170" s="152"/>
      <c r="V170" s="152"/>
      <c r="W170" s="152"/>
      <c r="X170" s="152"/>
      <c r="Z170" s="130"/>
      <c r="AA170" s="128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customFormat="1" ht="18.75">
      <c r="A171" s="119" t="s">
        <v>14</v>
      </c>
      <c r="B171" s="172">
        <f>R162</f>
        <v>0</v>
      </c>
      <c r="C171" s="172"/>
      <c r="D171" s="160">
        <f t="shared" si="44"/>
        <v>0</v>
      </c>
      <c r="E171" s="164" t="e">
        <f>+D171-R173</f>
        <v>#DIV/0!</v>
      </c>
      <c r="F171" s="164"/>
      <c r="G171" s="164"/>
      <c r="L171" s="196"/>
      <c r="M171" s="198">
        <f>+H162</f>
        <v>0.734375</v>
      </c>
      <c r="N171" s="153" t="e">
        <f>+I162</f>
        <v>#DIV/0!</v>
      </c>
      <c r="O171" s="154" t="e">
        <f>+(M171*M172+N171*N172)/O172</f>
        <v>#DIV/0!</v>
      </c>
      <c r="P171" s="154">
        <f>+J162</f>
        <v>0.25</v>
      </c>
      <c r="Q171" s="154">
        <f>+K162</f>
        <v>0.3125</v>
      </c>
      <c r="R171" s="154" t="e">
        <f>+L162</f>
        <v>#DIV/0!</v>
      </c>
      <c r="S171" s="154">
        <f>+M162</f>
        <v>0.38636363636363635</v>
      </c>
      <c r="Z171" s="130"/>
      <c r="AA171" s="128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customFormat="1" ht="18.75">
      <c r="A172" s="119" t="s">
        <v>15</v>
      </c>
      <c r="B172" s="172">
        <f>S162</f>
        <v>507.5</v>
      </c>
      <c r="C172" s="172"/>
      <c r="D172" s="160">
        <f t="shared" si="44"/>
        <v>0.26851851851851855</v>
      </c>
      <c r="E172" s="164">
        <f>+D172-S173</f>
        <v>1.8518518518518545E-2</v>
      </c>
      <c r="F172" s="164"/>
      <c r="G172" s="164"/>
      <c r="K172" s="199">
        <f>+A162</f>
        <v>17</v>
      </c>
      <c r="L172" s="200" t="s">
        <v>24</v>
      </c>
      <c r="M172" s="155">
        <f>SUM(M166:M169)</f>
        <v>16</v>
      </c>
      <c r="N172" s="155">
        <f>SUM(N166:N169)</f>
        <v>0</v>
      </c>
      <c r="O172" s="156">
        <f>SUM(O166:O169)</f>
        <v>16</v>
      </c>
      <c r="P172" s="155">
        <f>SUM(P166:P169)</f>
        <v>3</v>
      </c>
      <c r="Q172" s="155">
        <f t="shared" ref="Q172" si="49">SUM(Q166:Q169)</f>
        <v>4</v>
      </c>
      <c r="R172" s="155">
        <f>SUM(R166:R169)</f>
        <v>0</v>
      </c>
      <c r="S172" s="155">
        <f>SUM(S166:S169)</f>
        <v>11</v>
      </c>
      <c r="T172" s="157"/>
      <c r="U172" s="158"/>
      <c r="V172" s="158"/>
      <c r="W172" s="158"/>
      <c r="X172" s="158"/>
      <c r="Z172" s="130"/>
      <c r="AA172" s="128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customFormat="1" ht="18.75">
      <c r="A173" s="201" t="s">
        <v>16</v>
      </c>
      <c r="B173" s="173">
        <f>SUM(B168:B172)</f>
        <v>1890</v>
      </c>
      <c r="C173" s="173"/>
      <c r="D173" s="202">
        <f>SUM(D168:D172)</f>
        <v>1</v>
      </c>
      <c r="E173" s="4"/>
      <c r="F173" s="4"/>
      <c r="G173" s="4"/>
      <c r="K173" s="203"/>
      <c r="L173" s="204" t="s">
        <v>25</v>
      </c>
      <c r="M173" s="205">
        <f>+(M171*M172)/$K$172</f>
        <v>0.69117647058823528</v>
      </c>
      <c r="N173" s="159" t="e">
        <f t="shared" ref="N173:S173" si="50">+(N171*N172)/$K$172</f>
        <v>#DIV/0!</v>
      </c>
      <c r="O173" s="160" t="e">
        <f>+N173+M173</f>
        <v>#DIV/0!</v>
      </c>
      <c r="P173" s="160">
        <f t="shared" si="50"/>
        <v>4.4117647058823532E-2</v>
      </c>
      <c r="Q173" s="160">
        <f t="shared" si="50"/>
        <v>7.3529411764705885E-2</v>
      </c>
      <c r="R173" s="160" t="e">
        <f t="shared" si="50"/>
        <v>#DIV/0!</v>
      </c>
      <c r="S173" s="160">
        <f t="shared" si="50"/>
        <v>0.25</v>
      </c>
      <c r="T173" s="132"/>
      <c r="U173" s="132"/>
      <c r="V173" s="132"/>
      <c r="W173" s="132"/>
      <c r="X173" s="132"/>
      <c r="Z173" s="130"/>
      <c r="AA173" s="131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customFormat="1" ht="18.75">
      <c r="A174" s="206"/>
      <c r="D174" s="4"/>
      <c r="E174" s="4"/>
      <c r="F174" s="4"/>
      <c r="G174" s="4"/>
      <c r="Z174" s="130"/>
      <c r="AA174" s="132"/>
      <c r="AB174" s="4"/>
      <c r="AC174" s="4"/>
      <c r="AD174" s="4"/>
      <c r="AE174" s="4"/>
      <c r="AF174" s="4"/>
      <c r="AG174" s="4"/>
      <c r="AH174" s="4"/>
      <c r="AI174" s="4"/>
      <c r="AJ174" s="119"/>
    </row>
    <row r="175" spans="1:36" customFormat="1" ht="18.75">
      <c r="A175" s="119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P175" s="4"/>
      <c r="Q175" s="4"/>
      <c r="R175" s="4"/>
      <c r="S175" s="4"/>
      <c r="AA175" s="132"/>
      <c r="AB175" s="119"/>
      <c r="AC175" s="119"/>
      <c r="AD175" s="119"/>
      <c r="AE175" s="119"/>
      <c r="AF175" s="119"/>
      <c r="AG175" s="119"/>
      <c r="AH175" s="119"/>
      <c r="AI175" s="119"/>
      <c r="AJ175" s="4"/>
    </row>
    <row r="176" spans="1:36" customFormat="1" ht="18.75">
      <c r="A176" s="132"/>
      <c r="B176" s="132"/>
      <c r="C176" s="132"/>
      <c r="D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28:35" customFormat="1" ht="18.75">
      <c r="AB177" s="4"/>
      <c r="AC177" s="4"/>
      <c r="AD177" s="4"/>
      <c r="AE177" s="4"/>
      <c r="AF177" s="4"/>
      <c r="AG177" s="4"/>
      <c r="AH177" s="4"/>
      <c r="AI177" s="4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C30" sqref="C30"/>
    </sheetView>
  </sheetViews>
  <sheetFormatPr defaultColWidth="11.42578125" defaultRowHeight="15"/>
  <sheetData>
    <row r="1" spans="1:9">
      <c r="A1" s="45" t="s">
        <v>32</v>
      </c>
      <c r="B1" s="46" t="s">
        <v>33</v>
      </c>
      <c r="C1" s="47" t="s">
        <v>23</v>
      </c>
      <c r="D1" s="45" t="s">
        <v>11</v>
      </c>
      <c r="E1" s="45" t="s">
        <v>12</v>
      </c>
      <c r="F1" s="45" t="s">
        <v>13</v>
      </c>
      <c r="G1" s="45" t="s">
        <v>14</v>
      </c>
      <c r="H1" s="45" t="s">
        <v>15</v>
      </c>
      <c r="I1" s="48"/>
    </row>
    <row r="2" spans="1:9">
      <c r="A2" s="40">
        <v>6</v>
      </c>
      <c r="B2" s="49">
        <v>0.35654450261780107</v>
      </c>
      <c r="C2" s="50">
        <v>9.703315881326352E-2</v>
      </c>
      <c r="D2" s="53">
        <f t="shared" ref="D2:D29" si="0">SUM(B2:C2)</f>
        <v>0.45357766143106459</v>
      </c>
      <c r="E2" s="51">
        <v>8.7609075043630011E-2</v>
      </c>
      <c r="F2" s="51">
        <v>0.14607329842931938</v>
      </c>
      <c r="G2" s="51">
        <v>0.10575916230366492</v>
      </c>
      <c r="H2" s="51">
        <v>0.20698080279232112</v>
      </c>
      <c r="I2" s="52">
        <v>1</v>
      </c>
    </row>
    <row r="3" spans="1:9">
      <c r="A3" s="40">
        <v>7</v>
      </c>
      <c r="B3" s="49">
        <v>0.31935142756432849</v>
      </c>
      <c r="C3" s="50">
        <v>9.0236164962989071E-2</v>
      </c>
      <c r="D3" s="53">
        <f t="shared" si="0"/>
        <v>0.40958759252731758</v>
      </c>
      <c r="E3" s="51">
        <v>9.6933380331335917E-2</v>
      </c>
      <c r="F3" s="51">
        <v>0.13447303489601692</v>
      </c>
      <c r="G3" s="51">
        <v>0.14663376806485726</v>
      </c>
      <c r="H3" s="51">
        <v>0.21237222418047233</v>
      </c>
      <c r="I3" s="52">
        <v>1</v>
      </c>
    </row>
    <row r="4" spans="1:9">
      <c r="A4" s="40">
        <v>8</v>
      </c>
      <c r="B4" s="49">
        <v>0.31935142756432849</v>
      </c>
      <c r="C4" s="50">
        <v>9.0236164962989071E-2</v>
      </c>
      <c r="D4" s="53">
        <f t="shared" si="0"/>
        <v>0.40958759252731758</v>
      </c>
      <c r="E4" s="51">
        <v>9.6933380331335917E-2</v>
      </c>
      <c r="F4" s="51">
        <v>0.13447303489601692</v>
      </c>
      <c r="G4" s="51">
        <v>0.14663376806485726</v>
      </c>
      <c r="H4" s="51">
        <v>0.21237222418047233</v>
      </c>
      <c r="I4" s="52">
        <v>1</v>
      </c>
    </row>
    <row r="5" spans="1:9">
      <c r="A5" s="40">
        <v>9</v>
      </c>
      <c r="B5" s="49">
        <v>0.34106769016050242</v>
      </c>
      <c r="C5" s="50">
        <v>7.7808792742498259E-2</v>
      </c>
      <c r="D5" s="53">
        <f t="shared" si="0"/>
        <v>0.41887648290300067</v>
      </c>
      <c r="E5" s="51">
        <v>7.6413119330076759E-2</v>
      </c>
      <c r="F5" s="51">
        <v>0.16591067690160502</v>
      </c>
      <c r="G5" s="51">
        <v>0.10258199581297976</v>
      </c>
      <c r="H5" s="51">
        <v>0.23621772505233776</v>
      </c>
      <c r="I5" s="52">
        <v>1</v>
      </c>
    </row>
    <row r="6" spans="1:9">
      <c r="A6" s="40">
        <v>10</v>
      </c>
      <c r="B6" s="49">
        <v>0.34106769016050242</v>
      </c>
      <c r="C6" s="50">
        <v>7.7808792742498259E-2</v>
      </c>
      <c r="D6" s="53">
        <f t="shared" si="0"/>
        <v>0.41887648290300067</v>
      </c>
      <c r="E6" s="51">
        <v>7.6413119330076759E-2</v>
      </c>
      <c r="F6" s="51">
        <v>0.16591067690160502</v>
      </c>
      <c r="G6" s="51">
        <v>0.10258199581297976</v>
      </c>
      <c r="H6" s="51">
        <v>0.23621772505233776</v>
      </c>
      <c r="I6" s="52">
        <v>1</v>
      </c>
    </row>
    <row r="7" spans="1:9">
      <c r="A7" s="40">
        <v>11</v>
      </c>
      <c r="B7" s="49">
        <v>0.26022927689594355</v>
      </c>
      <c r="C7" s="50">
        <v>9.5061728395061731E-2</v>
      </c>
      <c r="D7" s="53">
        <f t="shared" si="0"/>
        <v>0.35529100529100527</v>
      </c>
      <c r="E7" s="51">
        <v>6.3844797178130505E-2</v>
      </c>
      <c r="F7" s="51">
        <v>0.14691358024691359</v>
      </c>
      <c r="G7" s="51">
        <v>0.18439153439153438</v>
      </c>
      <c r="H7" s="51">
        <v>0.24955908289241621</v>
      </c>
      <c r="I7" s="52">
        <v>0.99999999999999989</v>
      </c>
    </row>
    <row r="8" spans="1:9">
      <c r="A8" s="40">
        <v>12</v>
      </c>
      <c r="B8" s="49">
        <v>0.19</v>
      </c>
      <c r="C8" s="50">
        <v>7.0000000000000007E-2</v>
      </c>
      <c r="D8" s="53">
        <f t="shared" si="0"/>
        <v>0.26</v>
      </c>
      <c r="E8" s="51">
        <v>6.7000000000000004E-2</v>
      </c>
      <c r="F8" s="51">
        <v>0.16200000000000001</v>
      </c>
      <c r="G8" s="51">
        <v>0.22800000000000001</v>
      </c>
      <c r="H8" s="51">
        <v>0.28399999999999997</v>
      </c>
      <c r="I8" s="52">
        <v>1.0009999999999999</v>
      </c>
    </row>
    <row r="9" spans="1:9">
      <c r="A9" s="40">
        <v>13</v>
      </c>
      <c r="B9" s="49">
        <v>0.17</v>
      </c>
      <c r="C9" s="50">
        <v>7.0000000000000007E-2</v>
      </c>
      <c r="D9" s="53">
        <f t="shared" si="0"/>
        <v>0.24000000000000002</v>
      </c>
      <c r="E9" s="51">
        <v>6.3E-2</v>
      </c>
      <c r="F9" s="51">
        <v>0.17599999999999999</v>
      </c>
      <c r="G9" s="51">
        <v>0.24199999999999999</v>
      </c>
      <c r="H9" s="51">
        <v>0.27500000000000002</v>
      </c>
      <c r="I9" s="52">
        <v>0.99600000000000011</v>
      </c>
    </row>
    <row r="10" spans="1:9">
      <c r="A10" s="40">
        <v>14</v>
      </c>
      <c r="B10" s="49">
        <v>0.18</v>
      </c>
      <c r="C10" s="50">
        <v>0.1</v>
      </c>
      <c r="D10" s="53">
        <f t="shared" si="0"/>
        <v>0.28000000000000003</v>
      </c>
      <c r="E10" s="51">
        <v>6.4000000000000001E-2</v>
      </c>
      <c r="F10" s="51">
        <v>0.16900000000000001</v>
      </c>
      <c r="G10" s="51">
        <v>0.24</v>
      </c>
      <c r="H10" s="51">
        <v>0.247</v>
      </c>
      <c r="I10" s="52">
        <v>1</v>
      </c>
    </row>
    <row r="11" spans="1:9">
      <c r="A11" s="40">
        <v>15</v>
      </c>
      <c r="B11" s="49">
        <v>0.19</v>
      </c>
      <c r="C11" s="50">
        <v>0.08</v>
      </c>
      <c r="D11" s="53">
        <f t="shared" si="0"/>
        <v>0.27</v>
      </c>
      <c r="E11" s="51">
        <v>7.2999999999999995E-2</v>
      </c>
      <c r="F11" s="51">
        <v>0.14099999999999999</v>
      </c>
      <c r="G11" s="51">
        <v>0.246</v>
      </c>
      <c r="H11" s="51">
        <v>0.27</v>
      </c>
      <c r="I11" s="52">
        <v>1</v>
      </c>
    </row>
    <row r="12" spans="1:9">
      <c r="A12" s="40">
        <v>16</v>
      </c>
      <c r="B12" s="49">
        <v>0.18</v>
      </c>
      <c r="C12" s="50">
        <v>0.08</v>
      </c>
      <c r="D12" s="53">
        <f t="shared" si="0"/>
        <v>0.26</v>
      </c>
      <c r="E12" s="51">
        <v>7.6999999999999999E-2</v>
      </c>
      <c r="F12" s="51">
        <v>0.111</v>
      </c>
      <c r="G12" s="51">
        <v>0.246</v>
      </c>
      <c r="H12" s="51">
        <v>0.309</v>
      </c>
      <c r="I12" s="52">
        <v>1.0029999999999999</v>
      </c>
    </row>
    <row r="13" spans="1:9">
      <c r="A13" s="40">
        <v>17</v>
      </c>
      <c r="B13" s="49">
        <v>0.22</v>
      </c>
      <c r="C13" s="50">
        <v>0.12</v>
      </c>
      <c r="D13" s="53">
        <f t="shared" si="0"/>
        <v>0.33999999999999997</v>
      </c>
      <c r="E13" s="51">
        <v>7.5999999999999998E-2</v>
      </c>
      <c r="F13" s="51">
        <v>0.114</v>
      </c>
      <c r="G13" s="51">
        <v>0.23899999999999999</v>
      </c>
      <c r="H13" s="51">
        <v>0.23499999999999999</v>
      </c>
      <c r="I13" s="52">
        <v>1.004</v>
      </c>
    </row>
    <row r="14" spans="1:9">
      <c r="A14" s="40">
        <v>18</v>
      </c>
      <c r="B14" s="49">
        <v>0.22</v>
      </c>
      <c r="C14" s="50">
        <v>0.12</v>
      </c>
      <c r="D14" s="53">
        <f t="shared" si="0"/>
        <v>0.33999999999999997</v>
      </c>
      <c r="E14" s="51">
        <v>7.4999999999999997E-2</v>
      </c>
      <c r="F14" s="51">
        <v>9.0999999999999998E-2</v>
      </c>
      <c r="G14" s="51">
        <v>0.217</v>
      </c>
      <c r="H14" s="51">
        <v>0.28100000000000003</v>
      </c>
      <c r="I14" s="52">
        <v>1.004</v>
      </c>
    </row>
    <row r="15" spans="1:9">
      <c r="A15" s="40">
        <v>19</v>
      </c>
      <c r="B15" s="49">
        <v>0.24890000000000001</v>
      </c>
      <c r="C15" s="50">
        <v>8.5999999999999993E-2</v>
      </c>
      <c r="D15" s="53">
        <f t="shared" si="0"/>
        <v>0.33489999999999998</v>
      </c>
      <c r="E15" s="51">
        <v>0.105</v>
      </c>
      <c r="F15" s="51">
        <v>0.11899999999999999</v>
      </c>
      <c r="G15" s="51">
        <v>0.185</v>
      </c>
      <c r="H15" s="51">
        <v>0.25600000000000001</v>
      </c>
      <c r="I15" s="52">
        <v>0.99990000000000001</v>
      </c>
    </row>
    <row r="16" spans="1:9">
      <c r="A16" s="40">
        <v>20</v>
      </c>
      <c r="B16" s="49">
        <v>0.25850000000000001</v>
      </c>
      <c r="C16" s="50">
        <v>6.7000000000000004E-2</v>
      </c>
      <c r="D16" s="53">
        <f t="shared" si="0"/>
        <v>0.32550000000000001</v>
      </c>
      <c r="E16" s="51">
        <v>9.2999999999999999E-2</v>
      </c>
      <c r="F16" s="51">
        <v>0.11700000000000001</v>
      </c>
      <c r="G16" s="51">
        <v>0.20100000000000001</v>
      </c>
      <c r="H16" s="51">
        <v>0.26300000000000001</v>
      </c>
      <c r="I16" s="52">
        <v>0.99949999999999994</v>
      </c>
    </row>
    <row r="17" spans="1:9">
      <c r="A17" s="40">
        <v>21</v>
      </c>
      <c r="B17" s="49">
        <v>0.26989999999999997</v>
      </c>
      <c r="C17" s="50">
        <v>9.9000000000000005E-2</v>
      </c>
      <c r="D17" s="53">
        <f t="shared" si="0"/>
        <v>0.36890000000000001</v>
      </c>
      <c r="E17" s="51">
        <v>0.113</v>
      </c>
      <c r="F17" s="51">
        <v>8.5000000000000006E-2</v>
      </c>
      <c r="G17" s="51">
        <v>0.189</v>
      </c>
      <c r="H17" s="51">
        <v>0.247</v>
      </c>
      <c r="I17" s="52">
        <v>1.0028999999999999</v>
      </c>
    </row>
    <row r="18" spans="1:9">
      <c r="A18" s="40">
        <v>22</v>
      </c>
      <c r="B18" s="49">
        <v>0.26800000000000002</v>
      </c>
      <c r="C18" s="50">
        <v>0.11</v>
      </c>
      <c r="D18" s="53">
        <f t="shared" si="0"/>
        <v>0.378</v>
      </c>
      <c r="E18" s="51">
        <v>0.11</v>
      </c>
      <c r="F18" s="51">
        <v>9.2999999999999999E-2</v>
      </c>
      <c r="G18" s="51">
        <v>0.19600000000000001</v>
      </c>
      <c r="H18" s="51">
        <v>0.224</v>
      </c>
      <c r="I18" s="52">
        <v>1.0009999999999999</v>
      </c>
    </row>
    <row r="19" spans="1:9">
      <c r="A19" s="40">
        <v>23</v>
      </c>
      <c r="B19" s="49">
        <v>0.23519999999999999</v>
      </c>
      <c r="C19" s="50">
        <v>6.6000000000000003E-2</v>
      </c>
      <c r="D19" s="53">
        <f t="shared" si="0"/>
        <v>0.30120000000000002</v>
      </c>
      <c r="E19" s="51">
        <v>0.104</v>
      </c>
      <c r="F19" s="51">
        <v>0.157</v>
      </c>
      <c r="G19" s="51">
        <v>0.185</v>
      </c>
      <c r="H19" s="51">
        <v>0.252</v>
      </c>
      <c r="I19" s="52">
        <v>0.99920000000000009</v>
      </c>
    </row>
    <row r="20" spans="1:9">
      <c r="A20" s="40">
        <v>24</v>
      </c>
      <c r="B20" s="49">
        <v>0.2303</v>
      </c>
      <c r="C20" s="50">
        <v>7.1999999999999995E-2</v>
      </c>
      <c r="D20" s="53">
        <f t="shared" si="0"/>
        <v>0.30230000000000001</v>
      </c>
      <c r="E20" s="51">
        <v>8.7999999999999995E-2</v>
      </c>
      <c r="F20" s="51">
        <v>0.21</v>
      </c>
      <c r="G20" s="51">
        <v>0.17</v>
      </c>
      <c r="H20" s="51">
        <v>0.23</v>
      </c>
      <c r="I20" s="52">
        <v>1.0003</v>
      </c>
    </row>
    <row r="21" spans="1:9">
      <c r="A21" s="40">
        <v>25</v>
      </c>
      <c r="B21" s="49">
        <v>0.24990000000000001</v>
      </c>
      <c r="C21" s="50">
        <v>7.3999999999999996E-2</v>
      </c>
      <c r="D21" s="53">
        <f t="shared" si="0"/>
        <v>0.32390000000000002</v>
      </c>
      <c r="E21" s="51">
        <v>7.5999999999999998E-2</v>
      </c>
      <c r="F21" s="51">
        <v>0.182</v>
      </c>
      <c r="G21" s="51">
        <v>0.193</v>
      </c>
      <c r="H21" s="51">
        <v>0.22900000000000001</v>
      </c>
      <c r="I21" s="52">
        <v>1.0039000000000002</v>
      </c>
    </row>
    <row r="22" spans="1:9">
      <c r="A22" s="40">
        <v>26</v>
      </c>
      <c r="B22" s="49">
        <v>0.2356</v>
      </c>
      <c r="C22" s="50">
        <v>2.9000000000000001E-2</v>
      </c>
      <c r="D22" s="53">
        <f t="shared" si="0"/>
        <v>0.2646</v>
      </c>
      <c r="E22" s="51">
        <v>9.1999999999999998E-2</v>
      </c>
      <c r="F22" s="51">
        <v>0.20100000000000001</v>
      </c>
      <c r="G22" s="51">
        <v>0.222</v>
      </c>
      <c r="H22" s="51">
        <v>0.22</v>
      </c>
      <c r="I22" s="52">
        <v>0.99960000000000004</v>
      </c>
    </row>
    <row r="23" spans="1:9">
      <c r="A23" s="40">
        <v>27</v>
      </c>
      <c r="B23" s="49">
        <v>0.22600000000000001</v>
      </c>
      <c r="C23" s="50">
        <v>4.1000000000000002E-2</v>
      </c>
      <c r="D23" s="53">
        <f t="shared" si="0"/>
        <v>0.26700000000000002</v>
      </c>
      <c r="E23" s="51">
        <v>7.8E-2</v>
      </c>
      <c r="F23" s="51">
        <v>0.20100000000000001</v>
      </c>
      <c r="G23" s="51">
        <v>0.219</v>
      </c>
      <c r="H23" s="51">
        <v>0.23499999999999999</v>
      </c>
      <c r="I23" s="52">
        <v>1</v>
      </c>
    </row>
    <row r="24" spans="1:9">
      <c r="A24" s="40">
        <v>28</v>
      </c>
      <c r="B24" s="49">
        <v>0.22339999999999999</v>
      </c>
      <c r="C24" s="50">
        <v>0.06</v>
      </c>
      <c r="D24" s="53">
        <f t="shared" si="0"/>
        <v>0.28339999999999999</v>
      </c>
      <c r="E24" s="51">
        <v>7.0999999999999994E-2</v>
      </c>
      <c r="F24" s="51">
        <v>0.20300000000000001</v>
      </c>
      <c r="G24" s="51">
        <v>0.182</v>
      </c>
      <c r="H24" s="51">
        <v>0.26100000000000001</v>
      </c>
      <c r="I24" s="52">
        <v>1.0004</v>
      </c>
    </row>
    <row r="25" spans="1:9">
      <c r="A25" s="54">
        <v>29</v>
      </c>
      <c r="B25" s="55">
        <v>0.19450000000000001</v>
      </c>
      <c r="C25" s="56">
        <v>7.3999999999999996E-2</v>
      </c>
      <c r="D25" s="57">
        <f t="shared" si="0"/>
        <v>0.26850000000000002</v>
      </c>
      <c r="E25" s="58">
        <v>8.2000000000000003E-2</v>
      </c>
      <c r="F25" s="58">
        <v>0.21</v>
      </c>
      <c r="G25" s="58">
        <v>0.20799999999999999</v>
      </c>
      <c r="H25" s="58">
        <v>0.23100000000000001</v>
      </c>
      <c r="I25" s="59">
        <v>0.99949999999999994</v>
      </c>
    </row>
    <row r="26" spans="1:9">
      <c r="A26" s="40">
        <v>30</v>
      </c>
      <c r="B26" s="55">
        <v>0.214</v>
      </c>
      <c r="C26" s="56">
        <v>8.6999999999999994E-2</v>
      </c>
      <c r="D26" s="57">
        <f t="shared" si="0"/>
        <v>0.30099999999999999</v>
      </c>
      <c r="E26" s="58">
        <v>8.3000000000000004E-2</v>
      </c>
      <c r="F26" s="58">
        <v>0.189</v>
      </c>
      <c r="G26" s="58">
        <v>0.20599999999999999</v>
      </c>
      <c r="H26" s="58">
        <v>0.221</v>
      </c>
      <c r="I26" s="59">
        <v>0.99949999999999994</v>
      </c>
    </row>
    <row r="27" spans="1:9">
      <c r="A27" s="40">
        <v>31</v>
      </c>
      <c r="B27" s="42">
        <v>0.22109999999999999</v>
      </c>
      <c r="C27" s="43">
        <v>7.0999999999999994E-2</v>
      </c>
      <c r="D27" s="41">
        <f t="shared" si="0"/>
        <v>0.29209999999999997</v>
      </c>
      <c r="E27" s="44">
        <v>8.5999999999999993E-2</v>
      </c>
      <c r="F27" s="44">
        <v>0.19400000000000001</v>
      </c>
      <c r="G27" s="44">
        <v>0.189</v>
      </c>
      <c r="H27" s="44">
        <v>0.24</v>
      </c>
      <c r="I27" s="59">
        <v>0.99949999999999994</v>
      </c>
    </row>
    <row r="28" spans="1:9">
      <c r="A28" s="40">
        <v>32</v>
      </c>
      <c r="B28" s="42">
        <v>0.2243</v>
      </c>
      <c r="C28" s="43">
        <v>5.1999999999999998E-2</v>
      </c>
      <c r="D28" s="41">
        <f t="shared" si="0"/>
        <v>0.27629999999999999</v>
      </c>
      <c r="E28" s="44">
        <v>0.09</v>
      </c>
      <c r="F28" s="44">
        <v>0.192</v>
      </c>
      <c r="G28" s="44">
        <v>0.21299999999999999</v>
      </c>
      <c r="H28" s="44">
        <v>0.22800000000000001</v>
      </c>
      <c r="I28" s="59">
        <v>0.99949999999999994</v>
      </c>
    </row>
    <row r="29" spans="1:9">
      <c r="A29" s="40">
        <v>33</v>
      </c>
      <c r="B29" s="42">
        <v>0.21390000000000001</v>
      </c>
      <c r="C29" s="43">
        <v>8.1000000000000003E-2</v>
      </c>
      <c r="D29" s="41">
        <f t="shared" si="0"/>
        <v>0.2949</v>
      </c>
      <c r="E29" s="44">
        <v>7.4999999999999997E-2</v>
      </c>
      <c r="F29" s="44">
        <v>0.17100000000000001</v>
      </c>
      <c r="G29" s="44">
        <v>0.192</v>
      </c>
      <c r="H29" s="44">
        <v>0.26700000000000002</v>
      </c>
      <c r="I29" s="59">
        <v>0.99949999999999994</v>
      </c>
    </row>
    <row r="30" spans="1:9">
      <c r="A30" s="40">
        <v>34</v>
      </c>
      <c r="B30" s="60">
        <v>0.29620000000000002</v>
      </c>
      <c r="C30" s="61">
        <v>7.0999999999999994E-2</v>
      </c>
      <c r="D30" s="62">
        <f>SUM(B30:C30)</f>
        <v>0.36720000000000003</v>
      </c>
      <c r="E30" s="63">
        <v>6.9000000000000006E-2</v>
      </c>
      <c r="F30" s="63">
        <v>0.188</v>
      </c>
      <c r="G30" s="63">
        <v>0.19400000000000001</v>
      </c>
      <c r="H30" s="64">
        <v>0.182</v>
      </c>
      <c r="I30" s="65">
        <v>0.99949999999999994</v>
      </c>
    </row>
    <row r="31" spans="1:9">
      <c r="A31" s="40">
        <v>35</v>
      </c>
      <c r="B31" s="69">
        <v>0.28499999999999998</v>
      </c>
      <c r="C31" s="61">
        <v>7.0000000000000007E-2</v>
      </c>
      <c r="D31" s="62">
        <f>SUM(B31:C31)</f>
        <v>0.35499999999999998</v>
      </c>
      <c r="E31" s="63">
        <v>9.2999999999999999E-2</v>
      </c>
      <c r="F31" s="63">
        <v>0.187</v>
      </c>
      <c r="G31" s="63">
        <v>0.29499999999999998</v>
      </c>
      <c r="H31" s="64">
        <v>7.0000000000000007E-2</v>
      </c>
      <c r="I31" s="65">
        <v>0.99949999999999994</v>
      </c>
    </row>
    <row r="32" spans="1:9">
      <c r="A32" s="40">
        <v>36</v>
      </c>
      <c r="B32" s="70">
        <v>0.26290000000000002</v>
      </c>
      <c r="C32" s="71">
        <v>6.8000000000000005E-2</v>
      </c>
      <c r="D32" s="68">
        <f>SUM(B32:C32)</f>
        <v>0.33090000000000003</v>
      </c>
      <c r="E32" s="72">
        <v>0.10299999999999999</v>
      </c>
      <c r="F32" s="70">
        <v>0.23899999999999999</v>
      </c>
      <c r="G32" s="70">
        <v>0.25700000000000001</v>
      </c>
      <c r="H32" s="71">
        <v>6.9000000000000006E-2</v>
      </c>
      <c r="I32" s="65">
        <v>0.99949999999999994</v>
      </c>
    </row>
    <row r="33" spans="1:9">
      <c r="A33" s="40">
        <v>37</v>
      </c>
      <c r="B33" s="42">
        <v>0.26700000000000002</v>
      </c>
      <c r="C33" s="43">
        <v>4.5999999999999999E-2</v>
      </c>
      <c r="D33" s="41">
        <f>SUM(B33:C33)</f>
        <v>0.313</v>
      </c>
      <c r="E33" s="44">
        <v>9.9000000000000005E-2</v>
      </c>
      <c r="F33" s="44">
        <v>0.23</v>
      </c>
      <c r="G33" s="44">
        <v>0.27</v>
      </c>
      <c r="H33" s="44">
        <v>8.8999999999999996E-2</v>
      </c>
      <c r="I33" s="39">
        <f>SUM(D33:H33)</f>
        <v>1.0010000000000001</v>
      </c>
    </row>
    <row r="34" spans="1:9">
      <c r="A34" s="40">
        <v>38</v>
      </c>
      <c r="B34" s="73">
        <v>0.2475</v>
      </c>
      <c r="C34" s="73">
        <v>4.7E-2</v>
      </c>
      <c r="D34" s="68">
        <f t="shared" ref="D34:D36" si="1">SUM(B34:C34)</f>
        <v>0.29449999999999998</v>
      </c>
      <c r="E34" s="73">
        <v>0.121</v>
      </c>
      <c r="F34" s="73">
        <v>0.19400000000000001</v>
      </c>
      <c r="G34" s="73">
        <v>0.22600000000000001</v>
      </c>
      <c r="H34" s="73">
        <v>0.16400000000000001</v>
      </c>
      <c r="I34" s="74">
        <f>+D34+E34+F34+G34+H34</f>
        <v>0.99949999999999994</v>
      </c>
    </row>
    <row r="35" spans="1:9">
      <c r="A35" s="40">
        <v>39</v>
      </c>
      <c r="B35" s="75">
        <v>0.2475</v>
      </c>
      <c r="C35" s="75">
        <v>6.4000000000000001E-2</v>
      </c>
      <c r="D35" s="62">
        <f>SUM(B35:C35)</f>
        <v>0.3115</v>
      </c>
      <c r="E35" s="75">
        <v>7.5999999999999998E-2</v>
      </c>
      <c r="F35" s="75">
        <v>0.187</v>
      </c>
      <c r="G35" s="76">
        <v>0.222</v>
      </c>
      <c r="H35" s="77">
        <v>0.20399999999999999</v>
      </c>
      <c r="I35" s="67">
        <f>SUM(D35:H35)</f>
        <v>1.0004999999999999</v>
      </c>
    </row>
    <row r="36" spans="1:9">
      <c r="A36" s="40">
        <v>40</v>
      </c>
      <c r="B36" s="73">
        <v>0.25040000000000001</v>
      </c>
      <c r="C36" s="73">
        <v>4.5999999999999999E-2</v>
      </c>
      <c r="D36" s="66">
        <f t="shared" si="1"/>
        <v>0.2964</v>
      </c>
      <c r="E36" s="73">
        <v>5.0999999999999997E-2</v>
      </c>
      <c r="F36" s="73">
        <v>0.16800000000000001</v>
      </c>
      <c r="G36" s="73">
        <v>0.247</v>
      </c>
      <c r="H36" s="73">
        <v>0.23599999999999999</v>
      </c>
      <c r="I36" s="74">
        <f t="shared" ref="I36" si="2">+D36+E36+F36+G36+H36</f>
        <v>0.99839999999999995</v>
      </c>
    </row>
    <row r="37" spans="1:9">
      <c r="A37" s="40"/>
      <c r="B37" s="73"/>
      <c r="C37" s="73"/>
      <c r="D37" s="66">
        <f t="shared" ref="D37:D43" si="3">SUM(B37:C37)</f>
        <v>0</v>
      </c>
      <c r="E37" s="73"/>
      <c r="F37" s="73"/>
      <c r="G37" s="73"/>
      <c r="H37" s="73"/>
      <c r="I37" s="74">
        <f t="shared" ref="I37:I43" si="4">+D37+E37+F37+G37+H37</f>
        <v>0</v>
      </c>
    </row>
    <row r="38" spans="1:9">
      <c r="A38" s="40"/>
      <c r="B38" s="73"/>
      <c r="C38" s="73"/>
      <c r="D38" s="66">
        <f t="shared" si="3"/>
        <v>0</v>
      </c>
      <c r="E38" s="73"/>
      <c r="F38" s="73"/>
      <c r="G38" s="73"/>
      <c r="H38" s="73"/>
      <c r="I38" s="74">
        <f t="shared" si="4"/>
        <v>0</v>
      </c>
    </row>
    <row r="39" spans="1:9">
      <c r="A39" s="40"/>
      <c r="B39" s="73"/>
      <c r="C39" s="73"/>
      <c r="D39" s="66">
        <f t="shared" si="3"/>
        <v>0</v>
      </c>
      <c r="E39" s="73"/>
      <c r="F39" s="73"/>
      <c r="G39" s="73"/>
      <c r="H39" s="73"/>
      <c r="I39" s="74">
        <f t="shared" si="4"/>
        <v>0</v>
      </c>
    </row>
    <row r="40" spans="1:9">
      <c r="A40" s="40"/>
      <c r="B40" s="73"/>
      <c r="C40" s="73"/>
      <c r="D40" s="66">
        <f t="shared" si="3"/>
        <v>0</v>
      </c>
      <c r="E40" s="73"/>
      <c r="F40" s="73"/>
      <c r="G40" s="73"/>
      <c r="H40" s="73"/>
      <c r="I40" s="74">
        <f t="shared" si="4"/>
        <v>0</v>
      </c>
    </row>
    <row r="41" spans="1:9">
      <c r="A41" s="40"/>
      <c r="B41" s="73"/>
      <c r="C41" s="73"/>
      <c r="D41" s="66">
        <f t="shared" si="3"/>
        <v>0</v>
      </c>
      <c r="E41" s="73"/>
      <c r="F41" s="73"/>
      <c r="G41" s="73"/>
      <c r="H41" s="73"/>
      <c r="I41" s="74">
        <f t="shared" si="4"/>
        <v>0</v>
      </c>
    </row>
    <row r="42" spans="1:9">
      <c r="A42" s="40"/>
      <c r="B42" s="73"/>
      <c r="C42" s="73"/>
      <c r="D42" s="66">
        <f t="shared" si="3"/>
        <v>0</v>
      </c>
      <c r="E42" s="73"/>
      <c r="F42" s="73"/>
      <c r="G42" s="73"/>
      <c r="H42" s="73"/>
      <c r="I42" s="74">
        <f t="shared" si="4"/>
        <v>0</v>
      </c>
    </row>
    <row r="43" spans="1:9">
      <c r="A43" s="40"/>
      <c r="B43" s="73"/>
      <c r="C43" s="73"/>
      <c r="D43" s="66">
        <f t="shared" si="3"/>
        <v>0</v>
      </c>
      <c r="E43" s="73"/>
      <c r="F43" s="73"/>
      <c r="G43" s="73"/>
      <c r="H43" s="73"/>
      <c r="I43" s="74">
        <f t="shared" si="4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2" activePane="bottomLeft" state="frozen"/>
      <selection pane="bottomLeft" activeCell="G39" sqref="G39"/>
    </sheetView>
  </sheetViews>
  <sheetFormatPr defaultRowHeight="15"/>
  <cols>
    <col min="3" max="3" width="11" style="79" bestFit="1" customWidth="1"/>
    <col min="4" max="4" width="8.140625" customWidth="1"/>
    <col min="5" max="6" width="20" style="82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87" t="s">
        <v>53</v>
      </c>
      <c r="B1" s="87" t="s">
        <v>62</v>
      </c>
      <c r="C1" s="87" t="s">
        <v>26</v>
      </c>
      <c r="D1" s="87" t="s">
        <v>29</v>
      </c>
      <c r="E1" s="87" t="s">
        <v>30</v>
      </c>
      <c r="F1" s="87" t="s">
        <v>54</v>
      </c>
      <c r="G1" s="87" t="s">
        <v>42</v>
      </c>
      <c r="H1" s="87" t="s">
        <v>38</v>
      </c>
      <c r="I1" s="87" t="s">
        <v>39</v>
      </c>
      <c r="J1" s="30" t="s">
        <v>55</v>
      </c>
      <c r="K1" s="30" t="s">
        <v>55</v>
      </c>
      <c r="L1" s="30" t="s">
        <v>55</v>
      </c>
      <c r="M1" s="30" t="s">
        <v>55</v>
      </c>
      <c r="N1" s="30" t="s">
        <v>55</v>
      </c>
      <c r="O1" s="30" t="s">
        <v>55</v>
      </c>
      <c r="P1" s="30" t="s">
        <v>55</v>
      </c>
      <c r="Q1" s="30" t="s">
        <v>55</v>
      </c>
      <c r="R1" s="30" t="s">
        <v>55</v>
      </c>
      <c r="S1" s="30" t="s">
        <v>55</v>
      </c>
    </row>
    <row r="2" spans="1:19">
      <c r="A2">
        <v>1</v>
      </c>
      <c r="B2" t="s">
        <v>63</v>
      </c>
      <c r="C2" t="s">
        <v>18</v>
      </c>
      <c r="D2" t="s">
        <v>67</v>
      </c>
      <c r="E2" t="s">
        <v>68</v>
      </c>
      <c r="F2" s="83" t="s">
        <v>111</v>
      </c>
      <c r="G2" t="s">
        <v>66</v>
      </c>
      <c r="H2">
        <v>-4.1794169999999999</v>
      </c>
      <c r="I2">
        <v>13.2835</v>
      </c>
    </row>
    <row r="3" spans="1:19">
      <c r="A3">
        <v>2</v>
      </c>
      <c r="B3" t="s">
        <v>63</v>
      </c>
      <c r="C3" t="s">
        <v>36</v>
      </c>
      <c r="D3" t="s">
        <v>67</v>
      </c>
      <c r="E3" t="s">
        <v>68</v>
      </c>
      <c r="F3" s="83" t="s">
        <v>112</v>
      </c>
      <c r="G3" t="s">
        <v>69</v>
      </c>
      <c r="H3">
        <v>-4.1610659999999999</v>
      </c>
      <c r="I3">
        <v>13.047184</v>
      </c>
    </row>
    <row r="4" spans="1:19">
      <c r="A4">
        <v>3</v>
      </c>
      <c r="B4" t="s">
        <v>63</v>
      </c>
      <c r="C4" t="s">
        <v>18</v>
      </c>
      <c r="D4" t="s">
        <v>67</v>
      </c>
      <c r="E4" t="s">
        <v>68</v>
      </c>
      <c r="F4" s="83" t="s">
        <v>113</v>
      </c>
      <c r="G4" t="s">
        <v>70</v>
      </c>
      <c r="H4">
        <v>-3.997153</v>
      </c>
      <c r="I4">
        <v>13.926271</v>
      </c>
    </row>
    <row r="5" spans="1:19">
      <c r="A5">
        <v>4</v>
      </c>
      <c r="B5" t="s">
        <v>63</v>
      </c>
      <c r="C5" t="s">
        <v>18</v>
      </c>
      <c r="D5" t="s">
        <v>67</v>
      </c>
      <c r="E5" t="s">
        <v>68</v>
      </c>
      <c r="F5" s="83" t="s">
        <v>114</v>
      </c>
      <c r="G5" t="s">
        <v>71</v>
      </c>
      <c r="H5">
        <v>-4.1885579999999996</v>
      </c>
      <c r="I5">
        <v>13.286218999999999</v>
      </c>
    </row>
    <row r="6" spans="1:19">
      <c r="A6">
        <v>5</v>
      </c>
      <c r="B6" t="s">
        <v>63</v>
      </c>
      <c r="C6" t="s">
        <v>18</v>
      </c>
      <c r="D6" t="s">
        <v>67</v>
      </c>
      <c r="E6" t="s">
        <v>68</v>
      </c>
      <c r="F6" s="83" t="s">
        <v>115</v>
      </c>
      <c r="G6" t="s">
        <v>72</v>
      </c>
      <c r="H6">
        <v>-4.181565</v>
      </c>
      <c r="I6">
        <v>13.292479</v>
      </c>
    </row>
    <row r="7" spans="1:19">
      <c r="A7">
        <v>6</v>
      </c>
      <c r="B7" t="s">
        <v>63</v>
      </c>
      <c r="C7" t="s">
        <v>18</v>
      </c>
      <c r="D7" t="s">
        <v>67</v>
      </c>
      <c r="E7" t="s">
        <v>68</v>
      </c>
      <c r="F7" s="83" t="s">
        <v>116</v>
      </c>
      <c r="G7" t="s">
        <v>73</v>
      </c>
      <c r="H7">
        <v>-4.1896000000000004</v>
      </c>
      <c r="I7">
        <v>13.283756</v>
      </c>
    </row>
    <row r="8" spans="1:19">
      <c r="A8">
        <v>7</v>
      </c>
      <c r="B8" t="s">
        <v>63</v>
      </c>
      <c r="C8" t="s">
        <v>18</v>
      </c>
      <c r="D8" t="s">
        <v>67</v>
      </c>
      <c r="E8" t="s">
        <v>68</v>
      </c>
      <c r="F8" s="83" t="s">
        <v>117</v>
      </c>
      <c r="G8" t="s">
        <v>74</v>
      </c>
      <c r="H8">
        <v>-4.1629490000000002</v>
      </c>
      <c r="I8">
        <v>13.262612000000001</v>
      </c>
    </row>
    <row r="9" spans="1:19">
      <c r="A9">
        <v>8</v>
      </c>
      <c r="B9" t="s">
        <v>63</v>
      </c>
      <c r="C9" t="s">
        <v>36</v>
      </c>
      <c r="D9" t="s">
        <v>67</v>
      </c>
      <c r="E9" t="s">
        <v>68</v>
      </c>
      <c r="F9" s="83" t="s">
        <v>118</v>
      </c>
      <c r="G9" t="s">
        <v>75</v>
      </c>
      <c r="H9">
        <v>-4.1878270000000004</v>
      </c>
      <c r="I9">
        <v>13.285066</v>
      </c>
    </row>
    <row r="10" spans="1:19">
      <c r="A10">
        <v>9</v>
      </c>
      <c r="B10" t="s">
        <v>63</v>
      </c>
      <c r="C10" t="s">
        <v>36</v>
      </c>
      <c r="D10" t="s">
        <v>77</v>
      </c>
      <c r="E10" t="s">
        <v>68</v>
      </c>
      <c r="F10" s="83" t="s">
        <v>119</v>
      </c>
      <c r="G10" t="s">
        <v>76</v>
      </c>
      <c r="H10">
        <v>-4.1624129999999999</v>
      </c>
      <c r="I10">
        <v>13.554905</v>
      </c>
    </row>
    <row r="11" spans="1:19">
      <c r="A11">
        <v>10</v>
      </c>
      <c r="B11" t="s">
        <v>63</v>
      </c>
      <c r="C11" t="s">
        <v>36</v>
      </c>
      <c r="D11" t="s">
        <v>77</v>
      </c>
      <c r="E11" t="s">
        <v>68</v>
      </c>
      <c r="F11" s="83" t="s">
        <v>120</v>
      </c>
      <c r="G11" t="s">
        <v>78</v>
      </c>
      <c r="H11">
        <v>-4.1917559999999998</v>
      </c>
      <c r="I11">
        <v>13.532420999999999</v>
      </c>
    </row>
    <row r="12" spans="1:19">
      <c r="A12">
        <v>11</v>
      </c>
      <c r="B12" t="s">
        <v>63</v>
      </c>
      <c r="C12" t="s">
        <v>37</v>
      </c>
      <c r="D12" t="s">
        <v>77</v>
      </c>
      <c r="E12" t="s">
        <v>68</v>
      </c>
      <c r="F12" s="83" t="s">
        <v>121</v>
      </c>
      <c r="G12" t="s">
        <v>79</v>
      </c>
      <c r="H12">
        <v>-4.1596510000000002</v>
      </c>
      <c r="I12">
        <v>13.553094</v>
      </c>
    </row>
    <row r="13" spans="1:19">
      <c r="A13">
        <v>12</v>
      </c>
      <c r="B13" t="s">
        <v>63</v>
      </c>
      <c r="C13" t="s">
        <v>36</v>
      </c>
      <c r="D13" t="s">
        <v>81</v>
      </c>
      <c r="E13" t="s">
        <v>68</v>
      </c>
      <c r="F13" s="83" t="s">
        <v>122</v>
      </c>
      <c r="G13" t="s">
        <v>80</v>
      </c>
      <c r="H13">
        <v>-4.2172900000000002</v>
      </c>
      <c r="I13">
        <v>13.758309000000001</v>
      </c>
    </row>
    <row r="14" spans="1:19">
      <c r="A14">
        <v>13</v>
      </c>
      <c r="B14" t="s">
        <v>63</v>
      </c>
      <c r="C14" t="s">
        <v>36</v>
      </c>
      <c r="D14" t="s">
        <v>81</v>
      </c>
      <c r="E14" t="s">
        <v>68</v>
      </c>
      <c r="F14" s="83" t="s">
        <v>123</v>
      </c>
      <c r="G14" t="s">
        <v>82</v>
      </c>
      <c r="H14">
        <v>-4.2162139999999999</v>
      </c>
      <c r="I14">
        <v>13.759026</v>
      </c>
    </row>
    <row r="15" spans="1:19">
      <c r="A15">
        <v>14</v>
      </c>
      <c r="B15" t="s">
        <v>63</v>
      </c>
      <c r="C15" t="s">
        <v>18</v>
      </c>
      <c r="D15" t="s">
        <v>84</v>
      </c>
      <c r="E15" t="s">
        <v>68</v>
      </c>
      <c r="F15" s="83" t="s">
        <v>124</v>
      </c>
      <c r="G15" t="s">
        <v>83</v>
      </c>
      <c r="H15">
        <v>-4.2977740000000004</v>
      </c>
      <c r="I15">
        <v>13.855838</v>
      </c>
    </row>
    <row r="16" spans="1:19">
      <c r="A16">
        <v>15</v>
      </c>
      <c r="B16" t="s">
        <v>63</v>
      </c>
      <c r="C16" t="s">
        <v>18</v>
      </c>
      <c r="D16" t="s">
        <v>84</v>
      </c>
      <c r="E16" t="s">
        <v>68</v>
      </c>
      <c r="F16" s="83" t="s">
        <v>125</v>
      </c>
      <c r="G16" t="s">
        <v>85</v>
      </c>
      <c r="H16">
        <v>-4.297212</v>
      </c>
      <c r="I16">
        <v>13.864081000000001</v>
      </c>
    </row>
    <row r="17" spans="1:9">
      <c r="A17">
        <v>16</v>
      </c>
      <c r="B17" t="s">
        <v>63</v>
      </c>
      <c r="C17" t="s">
        <v>18</v>
      </c>
      <c r="D17" t="s">
        <v>87</v>
      </c>
      <c r="E17" t="s">
        <v>68</v>
      </c>
      <c r="F17" s="83" t="s">
        <v>126</v>
      </c>
      <c r="G17" t="s">
        <v>86</v>
      </c>
      <c r="H17">
        <v>-3.9928499999999998</v>
      </c>
      <c r="I17">
        <v>13.923931</v>
      </c>
    </row>
    <row r="18" spans="1:9">
      <c r="A18">
        <v>17</v>
      </c>
      <c r="B18" t="s">
        <v>63</v>
      </c>
      <c r="C18" t="s">
        <v>18</v>
      </c>
      <c r="D18" t="s">
        <v>87</v>
      </c>
      <c r="E18" t="s">
        <v>68</v>
      </c>
      <c r="F18" s="83" t="s">
        <v>127</v>
      </c>
      <c r="G18" t="s">
        <v>88</v>
      </c>
      <c r="H18">
        <v>-3.997153</v>
      </c>
      <c r="I18">
        <v>13.926271</v>
      </c>
    </row>
    <row r="19" spans="1:9">
      <c r="A19">
        <v>18</v>
      </c>
      <c r="B19" t="s">
        <v>63</v>
      </c>
      <c r="C19" t="s">
        <v>18</v>
      </c>
      <c r="D19" t="s">
        <v>87</v>
      </c>
      <c r="E19" t="s">
        <v>68</v>
      </c>
      <c r="F19" s="83" t="s">
        <v>128</v>
      </c>
      <c r="G19" t="s">
        <v>89</v>
      </c>
      <c r="H19">
        <v>-3.994812</v>
      </c>
      <c r="I19">
        <v>13.924232999999999</v>
      </c>
    </row>
    <row r="20" spans="1:9">
      <c r="A20">
        <v>19</v>
      </c>
      <c r="B20" t="s">
        <v>63</v>
      </c>
      <c r="C20" t="s">
        <v>37</v>
      </c>
      <c r="D20" t="s">
        <v>87</v>
      </c>
      <c r="E20" t="s">
        <v>68</v>
      </c>
      <c r="F20" s="83" t="s">
        <v>129</v>
      </c>
      <c r="G20" t="s">
        <v>90</v>
      </c>
      <c r="H20">
        <v>-3.9928789999999998</v>
      </c>
      <c r="I20">
        <v>13.923854</v>
      </c>
    </row>
    <row r="21" spans="1:9">
      <c r="A21">
        <v>20</v>
      </c>
      <c r="B21" t="s">
        <v>63</v>
      </c>
      <c r="C21" t="s">
        <v>18</v>
      </c>
      <c r="D21" t="s">
        <v>92</v>
      </c>
      <c r="E21" t="s">
        <v>68</v>
      </c>
      <c r="F21" s="83" t="s">
        <v>130</v>
      </c>
      <c r="G21" t="s">
        <v>91</v>
      </c>
      <c r="H21">
        <v>-3.685934</v>
      </c>
      <c r="I21">
        <v>13.349392999999999</v>
      </c>
    </row>
    <row r="22" spans="1:9">
      <c r="A22">
        <v>21</v>
      </c>
      <c r="B22" t="s">
        <v>63</v>
      </c>
      <c r="C22" t="s">
        <v>37</v>
      </c>
      <c r="D22" t="s">
        <v>92</v>
      </c>
      <c r="E22" t="s">
        <v>68</v>
      </c>
      <c r="F22" s="83" t="s">
        <v>131</v>
      </c>
      <c r="G22" t="s">
        <v>93</v>
      </c>
      <c r="H22">
        <v>-3.6842160000000002</v>
      </c>
      <c r="I22">
        <v>13.352639999999999</v>
      </c>
    </row>
    <row r="23" spans="1:9">
      <c r="A23">
        <v>22</v>
      </c>
      <c r="B23" t="s">
        <v>63</v>
      </c>
      <c r="C23" t="s">
        <v>37</v>
      </c>
      <c r="D23" t="s">
        <v>92</v>
      </c>
      <c r="E23" t="s">
        <v>68</v>
      </c>
      <c r="F23" s="83" t="s">
        <v>132</v>
      </c>
      <c r="G23" t="s">
        <v>94</v>
      </c>
      <c r="H23">
        <v>-3.6829969999999999</v>
      </c>
      <c r="I23">
        <v>13.354742999999999</v>
      </c>
    </row>
    <row r="24" spans="1:9">
      <c r="A24">
        <v>23</v>
      </c>
      <c r="B24" t="s">
        <v>63</v>
      </c>
      <c r="C24" t="s">
        <v>37</v>
      </c>
      <c r="D24" t="s">
        <v>96</v>
      </c>
      <c r="E24" t="s">
        <v>68</v>
      </c>
      <c r="F24" s="83" t="s">
        <v>133</v>
      </c>
      <c r="G24" t="s">
        <v>95</v>
      </c>
      <c r="H24">
        <v>-4.2047749999999997</v>
      </c>
      <c r="I24">
        <v>12.677077000000001</v>
      </c>
    </row>
    <row r="25" spans="1:9">
      <c r="A25">
        <v>24</v>
      </c>
      <c r="B25" t="s">
        <v>63</v>
      </c>
      <c r="C25" t="s">
        <v>37</v>
      </c>
      <c r="D25" t="s">
        <v>96</v>
      </c>
      <c r="E25" t="s">
        <v>68</v>
      </c>
      <c r="F25" s="83" t="s">
        <v>134</v>
      </c>
      <c r="G25" t="s">
        <v>97</v>
      </c>
      <c r="H25">
        <v>-4.2076770000000003</v>
      </c>
      <c r="I25">
        <v>12.677593</v>
      </c>
    </row>
    <row r="26" spans="1:9">
      <c r="A26">
        <v>25</v>
      </c>
      <c r="B26" t="s">
        <v>63</v>
      </c>
      <c r="C26" t="s">
        <v>37</v>
      </c>
      <c r="D26" t="s">
        <v>96</v>
      </c>
      <c r="E26" t="s">
        <v>68</v>
      </c>
      <c r="F26" s="83" t="s">
        <v>135</v>
      </c>
      <c r="G26" t="s">
        <v>98</v>
      </c>
      <c r="H26">
        <v>-4.2096920000000004</v>
      </c>
      <c r="I26">
        <v>12.686389</v>
      </c>
    </row>
    <row r="27" spans="1:9">
      <c r="A27">
        <v>26</v>
      </c>
      <c r="B27" t="s">
        <v>63</v>
      </c>
      <c r="C27" t="s">
        <v>37</v>
      </c>
      <c r="D27" t="s">
        <v>96</v>
      </c>
      <c r="E27" t="s">
        <v>68</v>
      </c>
      <c r="F27" s="83" t="s">
        <v>136</v>
      </c>
      <c r="G27" t="s">
        <v>99</v>
      </c>
      <c r="H27">
        <v>-4.1690569999999996</v>
      </c>
      <c r="I27">
        <v>12.655125999999999</v>
      </c>
    </row>
    <row r="28" spans="1:9">
      <c r="A28">
        <v>27</v>
      </c>
      <c r="B28" t="s">
        <v>63</v>
      </c>
      <c r="C28" t="s">
        <v>37</v>
      </c>
      <c r="D28" t="s">
        <v>96</v>
      </c>
      <c r="E28" t="s">
        <v>68</v>
      </c>
      <c r="F28" s="83" t="s">
        <v>137</v>
      </c>
      <c r="G28" t="s">
        <v>100</v>
      </c>
      <c r="H28">
        <v>-4.2069960000000002</v>
      </c>
      <c r="I28">
        <v>12.677464000000001</v>
      </c>
    </row>
    <row r="29" spans="1:9">
      <c r="A29">
        <v>28</v>
      </c>
      <c r="B29" t="s">
        <v>63</v>
      </c>
      <c r="C29" t="s">
        <v>37</v>
      </c>
      <c r="D29" t="s">
        <v>96</v>
      </c>
      <c r="E29" t="s">
        <v>68</v>
      </c>
      <c r="F29" s="83" t="s">
        <v>138</v>
      </c>
      <c r="G29" t="s">
        <v>101</v>
      </c>
      <c r="H29">
        <v>-4.2059559999999996</v>
      </c>
      <c r="I29">
        <v>12.678475000000001</v>
      </c>
    </row>
    <row r="30" spans="1:9">
      <c r="A30">
        <v>29</v>
      </c>
      <c r="B30" t="s">
        <v>63</v>
      </c>
      <c r="C30" t="s">
        <v>37</v>
      </c>
      <c r="D30" t="s">
        <v>96</v>
      </c>
      <c r="E30" t="s">
        <v>68</v>
      </c>
      <c r="F30" s="83" t="s">
        <v>139</v>
      </c>
      <c r="G30" t="s">
        <v>102</v>
      </c>
      <c r="H30">
        <v>-4.2027510000000001</v>
      </c>
      <c r="I30">
        <v>12.675212999999999</v>
      </c>
    </row>
    <row r="31" spans="1:9">
      <c r="A31">
        <v>30</v>
      </c>
      <c r="B31" t="s">
        <v>63</v>
      </c>
      <c r="C31" t="s">
        <v>37</v>
      </c>
      <c r="D31" t="s">
        <v>96</v>
      </c>
      <c r="E31" t="s">
        <v>68</v>
      </c>
      <c r="F31" s="83" t="s">
        <v>140</v>
      </c>
      <c r="G31" t="s">
        <v>103</v>
      </c>
      <c r="H31">
        <v>-4.1927680000000001</v>
      </c>
      <c r="I31">
        <v>12.674835</v>
      </c>
    </row>
    <row r="32" spans="1:9">
      <c r="A32">
        <v>31</v>
      </c>
      <c r="B32" t="s">
        <v>63</v>
      </c>
      <c r="C32" t="s">
        <v>37</v>
      </c>
      <c r="D32" t="s">
        <v>96</v>
      </c>
      <c r="E32" t="s">
        <v>68</v>
      </c>
      <c r="F32" s="83" t="s">
        <v>141</v>
      </c>
      <c r="G32" t="s">
        <v>104</v>
      </c>
      <c r="H32">
        <v>-4.2031919999999996</v>
      </c>
      <c r="I32">
        <v>12.679785000000001</v>
      </c>
    </row>
    <row r="33" spans="1:9">
      <c r="A33">
        <v>32</v>
      </c>
      <c r="B33" t="s">
        <v>63</v>
      </c>
      <c r="C33" t="s">
        <v>37</v>
      </c>
      <c r="D33" t="s">
        <v>96</v>
      </c>
      <c r="E33" t="s">
        <v>68</v>
      </c>
      <c r="F33" s="83" t="s">
        <v>142</v>
      </c>
      <c r="G33" t="s">
        <v>105</v>
      </c>
      <c r="H33">
        <v>-4.2076510000000003</v>
      </c>
      <c r="I33">
        <v>12.677212000000001</v>
      </c>
    </row>
    <row r="34" spans="1:9">
      <c r="A34">
        <v>33</v>
      </c>
      <c r="B34" t="s">
        <v>63</v>
      </c>
      <c r="C34" t="s">
        <v>37</v>
      </c>
      <c r="D34" t="s">
        <v>96</v>
      </c>
      <c r="E34" t="s">
        <v>68</v>
      </c>
      <c r="F34" s="83" t="s">
        <v>143</v>
      </c>
      <c r="G34" t="s">
        <v>106</v>
      </c>
      <c r="H34">
        <v>-4.2067509999999997</v>
      </c>
      <c r="I34">
        <v>12.675212999999999</v>
      </c>
    </row>
    <row r="35" spans="1:9">
      <c r="A35">
        <v>34</v>
      </c>
      <c r="B35" t="s">
        <v>63</v>
      </c>
      <c r="C35" t="s">
        <v>37</v>
      </c>
      <c r="D35" t="s">
        <v>96</v>
      </c>
      <c r="E35" t="s">
        <v>68</v>
      </c>
      <c r="F35" s="83" t="s">
        <v>144</v>
      </c>
      <c r="G35" t="s">
        <v>107</v>
      </c>
      <c r="H35">
        <v>-4.2114500000000001</v>
      </c>
      <c r="I35">
        <v>12.685739</v>
      </c>
    </row>
    <row r="36" spans="1:9">
      <c r="A36">
        <v>35</v>
      </c>
      <c r="B36" t="s">
        <v>63</v>
      </c>
      <c r="C36" t="s">
        <v>37</v>
      </c>
      <c r="D36" t="s">
        <v>96</v>
      </c>
      <c r="E36" t="s">
        <v>68</v>
      </c>
      <c r="F36" s="83" t="s">
        <v>145</v>
      </c>
      <c r="G36" t="s">
        <v>108</v>
      </c>
      <c r="H36">
        <v>-4.2117950000000004</v>
      </c>
      <c r="I36">
        <v>12.672535999999999</v>
      </c>
    </row>
    <row r="37" spans="1:9">
      <c r="A37">
        <v>36</v>
      </c>
      <c r="B37" t="s">
        <v>63</v>
      </c>
      <c r="C37" t="s">
        <v>37</v>
      </c>
      <c r="D37" t="s">
        <v>67</v>
      </c>
      <c r="E37" t="s">
        <v>68</v>
      </c>
      <c r="F37" s="83" t="s">
        <v>146</v>
      </c>
      <c r="G37" t="s">
        <v>109</v>
      </c>
      <c r="H37">
        <v>-4.1923430000000002</v>
      </c>
      <c r="I37">
        <v>13.291283</v>
      </c>
    </row>
    <row r="38" spans="1:9">
      <c r="A38">
        <v>37</v>
      </c>
      <c r="B38" t="s">
        <v>63</v>
      </c>
      <c r="C38" t="s">
        <v>18</v>
      </c>
      <c r="D38" t="s">
        <v>84</v>
      </c>
      <c r="E38" t="s">
        <v>68</v>
      </c>
      <c r="F38" s="83" t="s">
        <v>147</v>
      </c>
      <c r="G38" t="s">
        <v>110</v>
      </c>
      <c r="H38">
        <v>-4.2833579999999998</v>
      </c>
      <c r="I38">
        <v>13.864081000000001</v>
      </c>
    </row>
    <row r="39" spans="1:9">
      <c r="A39">
        <v>38</v>
      </c>
      <c r="B39" t="s">
        <v>64</v>
      </c>
      <c r="C39"/>
      <c r="E39"/>
      <c r="F39" s="83" t="s">
        <v>148</v>
      </c>
    </row>
    <row r="40" spans="1:9">
      <c r="A40">
        <v>39</v>
      </c>
      <c r="B40" t="s">
        <v>64</v>
      </c>
      <c r="C40"/>
      <c r="E40"/>
      <c r="F40" s="83" t="s">
        <v>149</v>
      </c>
    </row>
    <row r="41" spans="1:9">
      <c r="A41">
        <v>40</v>
      </c>
      <c r="B41" t="s">
        <v>64</v>
      </c>
      <c r="C41" s="84"/>
      <c r="D41" s="83"/>
      <c r="E41" s="83"/>
      <c r="F41" s="83" t="s">
        <v>150</v>
      </c>
      <c r="G41" s="78"/>
    </row>
    <row r="42" spans="1:9">
      <c r="A42">
        <v>41</v>
      </c>
      <c r="B42" t="s">
        <v>64</v>
      </c>
      <c r="C42"/>
      <c r="E42"/>
      <c r="F42" s="83" t="s">
        <v>151</v>
      </c>
    </row>
    <row r="43" spans="1:9">
      <c r="A43">
        <v>42</v>
      </c>
      <c r="B43" t="s">
        <v>64</v>
      </c>
      <c r="C43"/>
      <c r="E43"/>
      <c r="F43" s="83" t="s">
        <v>152</v>
      </c>
    </row>
    <row r="44" spans="1:9">
      <c r="A44">
        <v>43</v>
      </c>
      <c r="B44" t="s">
        <v>64</v>
      </c>
      <c r="C44"/>
      <c r="E44"/>
      <c r="F44" s="83" t="s">
        <v>153</v>
      </c>
    </row>
    <row r="45" spans="1:9">
      <c r="A45">
        <v>44</v>
      </c>
      <c r="B45" t="s">
        <v>64</v>
      </c>
      <c r="C45"/>
      <c r="E45"/>
      <c r="F45" s="83" t="s">
        <v>154</v>
      </c>
    </row>
    <row r="46" spans="1:9">
      <c r="A46">
        <v>45</v>
      </c>
      <c r="B46" t="s">
        <v>64</v>
      </c>
      <c r="C46"/>
      <c r="E46"/>
      <c r="F46" s="83" t="s">
        <v>155</v>
      </c>
    </row>
    <row r="47" spans="1:9">
      <c r="A47">
        <v>46</v>
      </c>
      <c r="B47" t="s">
        <v>64</v>
      </c>
      <c r="C47"/>
      <c r="E47"/>
      <c r="F47" s="83" t="s">
        <v>156</v>
      </c>
    </row>
    <row r="48" spans="1:9">
      <c r="A48">
        <v>47</v>
      </c>
      <c r="B48" t="s">
        <v>64</v>
      </c>
      <c r="C48"/>
      <c r="E48"/>
      <c r="F48" s="83" t="s">
        <v>157</v>
      </c>
    </row>
    <row r="49" spans="1:7">
      <c r="A49">
        <v>48</v>
      </c>
      <c r="B49" t="s">
        <v>64</v>
      </c>
      <c r="C49" s="84"/>
      <c r="D49" s="83"/>
      <c r="E49" s="83"/>
      <c r="F49" s="83" t="s">
        <v>158</v>
      </c>
    </row>
    <row r="50" spans="1:7">
      <c r="A50">
        <v>49</v>
      </c>
      <c r="B50" t="s">
        <v>64</v>
      </c>
      <c r="C50"/>
      <c r="E50"/>
      <c r="F50" s="83" t="s">
        <v>159</v>
      </c>
    </row>
    <row r="51" spans="1:7">
      <c r="A51">
        <v>50</v>
      </c>
      <c r="B51" t="s">
        <v>64</v>
      </c>
      <c r="C51" s="209"/>
      <c r="D51" s="83"/>
      <c r="E51" s="83"/>
      <c r="F51" s="83" t="s">
        <v>160</v>
      </c>
      <c r="G51" s="85"/>
    </row>
    <row r="52" spans="1:7">
      <c r="A52">
        <v>51</v>
      </c>
      <c r="B52" t="s">
        <v>64</v>
      </c>
      <c r="C52" s="84"/>
      <c r="D52" s="83"/>
      <c r="E52" s="83"/>
      <c r="F52" s="83" t="s">
        <v>161</v>
      </c>
      <c r="G52" s="85"/>
    </row>
    <row r="53" spans="1:7">
      <c r="A53">
        <v>52</v>
      </c>
      <c r="B53" t="s">
        <v>64</v>
      </c>
      <c r="C53" s="84"/>
      <c r="D53" s="83"/>
      <c r="E53" s="83"/>
      <c r="F53" s="83" t="s">
        <v>162</v>
      </c>
      <c r="G53" s="85"/>
    </row>
    <row r="54" spans="1:7">
      <c r="A54">
        <v>53</v>
      </c>
      <c r="B54" t="s">
        <v>64</v>
      </c>
      <c r="C54" s="84"/>
      <c r="D54" s="83"/>
      <c r="E54" s="83"/>
      <c r="F54" s="83" t="s">
        <v>163</v>
      </c>
      <c r="G54" s="85"/>
    </row>
    <row r="55" spans="1:7">
      <c r="A55">
        <v>54</v>
      </c>
      <c r="B55" t="s">
        <v>64</v>
      </c>
      <c r="C55" s="84"/>
      <c r="D55" s="83"/>
      <c r="E55" s="83"/>
      <c r="F55" s="83" t="s">
        <v>164</v>
      </c>
      <c r="G55" s="85"/>
    </row>
    <row r="56" spans="1:7">
      <c r="A56">
        <v>55</v>
      </c>
      <c r="B56" t="s">
        <v>64</v>
      </c>
      <c r="C56" s="84"/>
      <c r="D56" s="83"/>
      <c r="E56" s="83"/>
      <c r="F56" s="83" t="s">
        <v>165</v>
      </c>
      <c r="G56" s="85"/>
    </row>
    <row r="57" spans="1:7">
      <c r="A57">
        <v>56</v>
      </c>
      <c r="B57" t="s">
        <v>64</v>
      </c>
      <c r="C57" s="84"/>
      <c r="D57" s="83"/>
      <c r="E57" s="83"/>
      <c r="F57" s="83" t="s">
        <v>166</v>
      </c>
      <c r="G57" s="78"/>
    </row>
    <row r="58" spans="1:7">
      <c r="A58">
        <v>57</v>
      </c>
      <c r="B58" t="s">
        <v>64</v>
      </c>
      <c r="C58" s="84"/>
      <c r="D58" s="79"/>
      <c r="E58" s="212"/>
      <c r="F58" s="83" t="s">
        <v>167</v>
      </c>
      <c r="G58" s="85"/>
    </row>
    <row r="59" spans="1:7">
      <c r="A59">
        <v>58</v>
      </c>
      <c r="B59" t="s">
        <v>64</v>
      </c>
      <c r="C59" s="84"/>
      <c r="D59" s="83"/>
      <c r="E59" s="83"/>
      <c r="F59" s="83" t="s">
        <v>168</v>
      </c>
      <c r="G59" s="210"/>
    </row>
    <row r="60" spans="1:7">
      <c r="A60">
        <v>59</v>
      </c>
      <c r="B60" t="s">
        <v>64</v>
      </c>
      <c r="C60" s="84"/>
      <c r="D60" s="83"/>
      <c r="E60" s="83"/>
      <c r="F60" s="83" t="s">
        <v>169</v>
      </c>
      <c r="G60" s="85"/>
    </row>
    <row r="61" spans="1:7">
      <c r="A61">
        <v>60</v>
      </c>
      <c r="B61" t="s">
        <v>64</v>
      </c>
      <c r="C61" s="209"/>
      <c r="D61" s="83"/>
      <c r="E61" s="83"/>
      <c r="F61" s="83" t="s">
        <v>170</v>
      </c>
      <c r="G61" s="211"/>
    </row>
    <row r="62" spans="1:7">
      <c r="A62">
        <v>61</v>
      </c>
      <c r="B62" t="s">
        <v>64</v>
      </c>
      <c r="C62" s="84"/>
      <c r="D62" s="83"/>
      <c r="E62" s="83"/>
      <c r="F62" s="83" t="s">
        <v>171</v>
      </c>
      <c r="G62" s="85"/>
    </row>
    <row r="63" spans="1:7">
      <c r="A63">
        <v>62</v>
      </c>
      <c r="B63" t="s">
        <v>64</v>
      </c>
      <c r="C63" s="84"/>
      <c r="D63" s="83"/>
      <c r="E63" s="83"/>
      <c r="F63" s="83" t="s">
        <v>172</v>
      </c>
      <c r="G63" s="78"/>
    </row>
    <row r="64" spans="1:7">
      <c r="A64">
        <v>63</v>
      </c>
      <c r="B64" t="s">
        <v>64</v>
      </c>
      <c r="C64" s="209"/>
      <c r="D64" s="83"/>
      <c r="E64" s="83"/>
      <c r="F64" s="83" t="s">
        <v>173</v>
      </c>
      <c r="G64" s="85"/>
    </row>
    <row r="65" spans="1:7">
      <c r="A65">
        <v>64</v>
      </c>
      <c r="B65" t="s">
        <v>64</v>
      </c>
      <c r="C65" s="209"/>
      <c r="D65" s="83"/>
      <c r="E65" s="83"/>
      <c r="F65" s="83" t="s">
        <v>174</v>
      </c>
      <c r="G65" s="211"/>
    </row>
    <row r="66" spans="1:7">
      <c r="A66">
        <v>65</v>
      </c>
      <c r="B66" t="s">
        <v>64</v>
      </c>
      <c r="C66"/>
      <c r="E66"/>
      <c r="F66" s="83" t="s">
        <v>175</v>
      </c>
    </row>
    <row r="67" spans="1:7">
      <c r="A67">
        <v>66</v>
      </c>
      <c r="B67" t="s">
        <v>64</v>
      </c>
      <c r="C67"/>
      <c r="E67"/>
      <c r="F67" s="83" t="s">
        <v>176</v>
      </c>
    </row>
    <row r="68" spans="1:7">
      <c r="A68">
        <v>67</v>
      </c>
      <c r="B68" t="s">
        <v>64</v>
      </c>
      <c r="C68"/>
      <c r="E68"/>
      <c r="F68" s="83" t="s">
        <v>177</v>
      </c>
    </row>
    <row r="69" spans="1:7">
      <c r="A69">
        <v>68</v>
      </c>
      <c r="B69" t="s">
        <v>64</v>
      </c>
      <c r="C69" s="84"/>
      <c r="D69" s="83"/>
      <c r="E69" s="83"/>
      <c r="F69" s="83" t="s">
        <v>178</v>
      </c>
      <c r="G69" s="78"/>
    </row>
    <row r="70" spans="1:7">
      <c r="A70">
        <v>69</v>
      </c>
      <c r="B70" t="s">
        <v>64</v>
      </c>
      <c r="C70" s="84"/>
      <c r="D70" s="83"/>
      <c r="E70" s="83"/>
      <c r="F70" s="83" t="s">
        <v>179</v>
      </c>
      <c r="G70" s="78"/>
    </row>
    <row r="71" spans="1:7">
      <c r="A71">
        <v>70</v>
      </c>
      <c r="B71" t="s">
        <v>64</v>
      </c>
      <c r="C71" s="84"/>
      <c r="D71" s="83"/>
      <c r="E71" s="83"/>
      <c r="F71" s="83" t="s">
        <v>180</v>
      </c>
      <c r="G71" s="85"/>
    </row>
    <row r="72" spans="1:7">
      <c r="A72">
        <v>71</v>
      </c>
      <c r="B72" t="s">
        <v>64</v>
      </c>
      <c r="C72" s="84"/>
      <c r="D72" s="83"/>
      <c r="E72" s="83"/>
      <c r="F72" s="83" t="s">
        <v>181</v>
      </c>
      <c r="G72" s="85"/>
    </row>
    <row r="73" spans="1:7">
      <c r="A73">
        <v>72</v>
      </c>
      <c r="B73" t="s">
        <v>64</v>
      </c>
      <c r="C73" s="209"/>
      <c r="D73" s="83"/>
      <c r="E73" s="83"/>
      <c r="F73" s="83" t="s">
        <v>182</v>
      </c>
    </row>
    <row r="74" spans="1:7">
      <c r="A74">
        <v>73</v>
      </c>
      <c r="B74" t="s">
        <v>64</v>
      </c>
      <c r="C74" s="84"/>
      <c r="D74" s="83"/>
      <c r="E74" s="83"/>
      <c r="F74" s="83" t="s">
        <v>183</v>
      </c>
      <c r="G74" s="78"/>
    </row>
    <row r="75" spans="1:7">
      <c r="A75">
        <v>74</v>
      </c>
      <c r="B75" t="s">
        <v>64</v>
      </c>
      <c r="C75"/>
      <c r="E75"/>
      <c r="F75" s="83" t="s">
        <v>184</v>
      </c>
    </row>
    <row r="76" spans="1:7">
      <c r="A76">
        <v>75</v>
      </c>
      <c r="B76" t="s">
        <v>64</v>
      </c>
      <c r="C76" s="209"/>
      <c r="D76" s="83"/>
      <c r="E76" s="83"/>
      <c r="F76" s="83" t="s">
        <v>185</v>
      </c>
      <c r="G76" s="85"/>
    </row>
    <row r="77" spans="1:7">
      <c r="A77">
        <v>76</v>
      </c>
      <c r="B77" t="s">
        <v>64</v>
      </c>
      <c r="C77" s="84"/>
      <c r="D77" s="83"/>
      <c r="E77" s="83"/>
      <c r="F77" s="83" t="s">
        <v>186</v>
      </c>
      <c r="G77" s="78"/>
    </row>
    <row r="78" spans="1:7">
      <c r="A78">
        <v>77</v>
      </c>
      <c r="B78" t="s">
        <v>64</v>
      </c>
      <c r="C78"/>
      <c r="E78"/>
      <c r="F78" s="83" t="s">
        <v>187</v>
      </c>
    </row>
    <row r="79" spans="1:7">
      <c r="A79">
        <v>78</v>
      </c>
      <c r="B79" t="s">
        <v>64</v>
      </c>
      <c r="C79"/>
      <c r="E79"/>
      <c r="F79" s="83" t="s">
        <v>188</v>
      </c>
    </row>
    <row r="80" spans="1:7">
      <c r="A80">
        <v>79</v>
      </c>
      <c r="B80" t="s">
        <v>64</v>
      </c>
      <c r="C80" s="84"/>
      <c r="D80" s="83"/>
      <c r="E80" s="83"/>
      <c r="F80" s="83" t="s">
        <v>189</v>
      </c>
      <c r="G80" s="78"/>
    </row>
    <row r="81" spans="1:7">
      <c r="A81">
        <v>80</v>
      </c>
      <c r="B81" t="s">
        <v>64</v>
      </c>
      <c r="C81" s="84"/>
      <c r="D81" s="83"/>
      <c r="E81" s="83"/>
      <c r="F81" s="83" t="s">
        <v>190</v>
      </c>
      <c r="G81" s="78"/>
    </row>
    <row r="82" spans="1:7">
      <c r="A82">
        <v>81</v>
      </c>
      <c r="B82" t="s">
        <v>64</v>
      </c>
      <c r="C82"/>
      <c r="E82"/>
      <c r="F82" s="83" t="s">
        <v>191</v>
      </c>
    </row>
    <row r="83" spans="1:7">
      <c r="A83">
        <v>82</v>
      </c>
      <c r="B83" t="s">
        <v>64</v>
      </c>
      <c r="C83" s="84"/>
      <c r="D83" s="83"/>
      <c r="E83" s="83"/>
      <c r="F83" s="83" t="s">
        <v>192</v>
      </c>
      <c r="G83" s="211"/>
    </row>
    <row r="84" spans="1:7">
      <c r="A84">
        <v>83</v>
      </c>
      <c r="B84" t="s">
        <v>64</v>
      </c>
      <c r="C84" s="84"/>
      <c r="D84" s="83"/>
      <c r="E84" s="83"/>
      <c r="F84" s="83" t="s">
        <v>193</v>
      </c>
      <c r="G84" s="211"/>
    </row>
    <row r="85" spans="1:7">
      <c r="A85">
        <v>84</v>
      </c>
      <c r="B85" t="s">
        <v>64</v>
      </c>
      <c r="C85" s="84"/>
      <c r="D85" s="83"/>
      <c r="E85" s="83"/>
      <c r="F85" s="83" t="s">
        <v>194</v>
      </c>
      <c r="G85" s="211"/>
    </row>
    <row r="86" spans="1:7">
      <c r="A86">
        <v>85</v>
      </c>
      <c r="B86" t="s">
        <v>64</v>
      </c>
      <c r="C86" s="84"/>
      <c r="D86" s="83"/>
      <c r="E86" s="83"/>
      <c r="F86" s="83" t="s">
        <v>195</v>
      </c>
      <c r="G86" s="211"/>
    </row>
    <row r="87" spans="1:7">
      <c r="A87">
        <v>86</v>
      </c>
      <c r="B87" t="s">
        <v>64</v>
      </c>
      <c r="C87"/>
      <c r="E87"/>
      <c r="F87" s="83" t="s">
        <v>196</v>
      </c>
    </row>
    <row r="88" spans="1:7">
      <c r="A88">
        <v>87</v>
      </c>
      <c r="B88" t="s">
        <v>64</v>
      </c>
      <c r="C88"/>
      <c r="E88"/>
      <c r="F88" s="83" t="s">
        <v>197</v>
      </c>
    </row>
    <row r="89" spans="1:7">
      <c r="A89">
        <v>88</v>
      </c>
      <c r="B89" t="s">
        <v>64</v>
      </c>
      <c r="C89" s="86"/>
      <c r="D89" s="83"/>
      <c r="E89" s="83"/>
      <c r="F89" s="83" t="s">
        <v>198</v>
      </c>
      <c r="G89" s="78"/>
    </row>
    <row r="90" spans="1:7">
      <c r="A90">
        <v>89</v>
      </c>
      <c r="B90" t="s">
        <v>64</v>
      </c>
      <c r="C90" s="84"/>
      <c r="D90" s="83"/>
      <c r="E90" s="83"/>
      <c r="F90" s="83" t="s">
        <v>199</v>
      </c>
      <c r="G90" s="78"/>
    </row>
    <row r="91" spans="1:7">
      <c r="A91">
        <v>90</v>
      </c>
      <c r="B91" t="s">
        <v>64</v>
      </c>
      <c r="C91"/>
      <c r="E91"/>
      <c r="F91" s="83" t="s">
        <v>200</v>
      </c>
    </row>
    <row r="92" spans="1:7">
      <c r="A92">
        <v>91</v>
      </c>
      <c r="B92" t="s">
        <v>64</v>
      </c>
      <c r="C92"/>
      <c r="E92"/>
      <c r="F92" s="83" t="s">
        <v>201</v>
      </c>
    </row>
    <row r="93" spans="1:7">
      <c r="A93">
        <v>92</v>
      </c>
      <c r="B93" t="s">
        <v>64</v>
      </c>
      <c r="C93"/>
      <c r="E93"/>
      <c r="F93" s="83" t="s">
        <v>202</v>
      </c>
    </row>
    <row r="94" spans="1:7">
      <c r="A94">
        <v>93</v>
      </c>
      <c r="B94" t="s">
        <v>64</v>
      </c>
      <c r="C94"/>
      <c r="E94"/>
      <c r="F94" s="83" t="s">
        <v>203</v>
      </c>
    </row>
    <row r="95" spans="1:7">
      <c r="A95">
        <v>94</v>
      </c>
      <c r="B95" t="s">
        <v>64</v>
      </c>
      <c r="C95"/>
      <c r="E95"/>
      <c r="F95" s="83" t="s">
        <v>204</v>
      </c>
    </row>
    <row r="96" spans="1:7">
      <c r="A96">
        <v>95</v>
      </c>
      <c r="B96" t="s">
        <v>64</v>
      </c>
      <c r="C96"/>
      <c r="E96"/>
      <c r="F96" s="83" t="s">
        <v>205</v>
      </c>
    </row>
    <row r="97" spans="1:7">
      <c r="A97">
        <v>96</v>
      </c>
      <c r="B97" t="s">
        <v>64</v>
      </c>
      <c r="C97" s="84"/>
      <c r="D97" s="83"/>
      <c r="E97" s="83"/>
      <c r="F97" s="83" t="s">
        <v>206</v>
      </c>
      <c r="G97" s="78"/>
    </row>
    <row r="98" spans="1:7">
      <c r="A98">
        <v>97</v>
      </c>
      <c r="B98" t="s">
        <v>64</v>
      </c>
      <c r="C98" s="86"/>
      <c r="D98" s="83"/>
      <c r="E98" s="83"/>
      <c r="F98" s="83" t="s">
        <v>207</v>
      </c>
      <c r="G98" s="85"/>
    </row>
    <row r="99" spans="1:7">
      <c r="A99">
        <v>98</v>
      </c>
      <c r="B99" t="s">
        <v>64</v>
      </c>
      <c r="C99" s="86"/>
      <c r="D99" s="83"/>
      <c r="E99" s="83"/>
      <c r="F99" s="83" t="s">
        <v>208</v>
      </c>
      <c r="G99" s="78"/>
    </row>
    <row r="100" spans="1:7">
      <c r="A100">
        <v>99</v>
      </c>
      <c r="B100" t="s">
        <v>64</v>
      </c>
      <c r="C100"/>
      <c r="E100"/>
      <c r="F100" s="83" t="s">
        <v>209</v>
      </c>
    </row>
    <row r="101" spans="1:7">
      <c r="A101">
        <v>100</v>
      </c>
      <c r="B101" t="s">
        <v>64</v>
      </c>
      <c r="C101" s="84"/>
      <c r="D101" s="83"/>
      <c r="E101" s="83"/>
      <c r="F101" s="83" t="s">
        <v>210</v>
      </c>
      <c r="G101" s="85"/>
    </row>
    <row r="102" spans="1:7">
      <c r="A102">
        <v>101</v>
      </c>
      <c r="B102" t="s">
        <v>64</v>
      </c>
      <c r="C102"/>
      <c r="E102"/>
      <c r="F102" s="83" t="s">
        <v>211</v>
      </c>
    </row>
    <row r="103" spans="1:7">
      <c r="A103">
        <v>102</v>
      </c>
      <c r="B103" t="s">
        <v>64</v>
      </c>
      <c r="C103" s="86"/>
      <c r="D103" s="83"/>
      <c r="E103" s="83"/>
      <c r="F103" s="83" t="s">
        <v>212</v>
      </c>
      <c r="G103" s="78"/>
    </row>
    <row r="104" spans="1:7">
      <c r="A104">
        <v>103</v>
      </c>
      <c r="B104" t="s">
        <v>64</v>
      </c>
      <c r="C104" s="86"/>
      <c r="D104" s="83"/>
      <c r="E104" s="83"/>
      <c r="F104" s="83" t="s">
        <v>213</v>
      </c>
      <c r="G104" s="78"/>
    </row>
    <row r="105" spans="1:7">
      <c r="A105">
        <v>104</v>
      </c>
      <c r="B105" t="s">
        <v>64</v>
      </c>
      <c r="C105"/>
      <c r="E105"/>
      <c r="F105" s="83" t="s">
        <v>214</v>
      </c>
    </row>
    <row r="106" spans="1:7">
      <c r="A106">
        <v>105</v>
      </c>
      <c r="B106" t="s">
        <v>64</v>
      </c>
      <c r="C106" s="209"/>
      <c r="D106" s="83"/>
      <c r="E106" s="83"/>
      <c r="F106" s="83" t="s">
        <v>215</v>
      </c>
      <c r="G106" s="85"/>
    </row>
    <row r="107" spans="1:7">
      <c r="A107">
        <v>106</v>
      </c>
      <c r="B107" t="s">
        <v>64</v>
      </c>
      <c r="C107"/>
      <c r="E107"/>
      <c r="F107" s="83" t="s">
        <v>216</v>
      </c>
    </row>
    <row r="108" spans="1:7">
      <c r="A108">
        <v>107</v>
      </c>
      <c r="B108" t="s">
        <v>64</v>
      </c>
      <c r="C108" s="86"/>
      <c r="D108" s="83"/>
      <c r="E108" s="83"/>
      <c r="F108" s="83" t="s">
        <v>217</v>
      </c>
      <c r="G108" s="78"/>
    </row>
    <row r="109" spans="1:7">
      <c r="A109">
        <v>108</v>
      </c>
      <c r="B109" t="s">
        <v>64</v>
      </c>
      <c r="C109" s="84"/>
      <c r="D109" s="83"/>
      <c r="E109" s="83"/>
      <c r="F109" s="83" t="s">
        <v>218</v>
      </c>
      <c r="G109" s="85"/>
    </row>
    <row r="110" spans="1:7">
      <c r="A110">
        <v>109</v>
      </c>
      <c r="B110" t="s">
        <v>64</v>
      </c>
      <c r="C110" s="209"/>
      <c r="D110" s="83"/>
      <c r="E110" s="83"/>
      <c r="F110" s="83" t="s">
        <v>219</v>
      </c>
    </row>
    <row r="111" spans="1:7">
      <c r="A111">
        <v>110</v>
      </c>
      <c r="B111" t="s">
        <v>64</v>
      </c>
      <c r="C111" s="86"/>
      <c r="D111" s="83"/>
      <c r="E111" s="83"/>
      <c r="F111" s="83" t="s">
        <v>220</v>
      </c>
      <c r="G111" s="78"/>
    </row>
    <row r="112" spans="1:7">
      <c r="A112">
        <v>111</v>
      </c>
      <c r="B112" t="s">
        <v>64</v>
      </c>
      <c r="C112" s="209"/>
      <c r="D112" s="83"/>
      <c r="E112" s="83"/>
      <c r="F112" s="83" t="s">
        <v>221</v>
      </c>
    </row>
    <row r="113" spans="1:7">
      <c r="A113">
        <v>112</v>
      </c>
      <c r="B113" t="s">
        <v>64</v>
      </c>
      <c r="C113" s="84"/>
      <c r="D113" s="83"/>
      <c r="E113" s="83"/>
      <c r="F113" s="83" t="s">
        <v>222</v>
      </c>
      <c r="G113" s="85"/>
    </row>
    <row r="114" spans="1:7">
      <c r="A114">
        <v>113</v>
      </c>
      <c r="B114" t="s">
        <v>64</v>
      </c>
      <c r="C114" s="84"/>
      <c r="D114" s="83"/>
      <c r="E114" s="83"/>
      <c r="F114" s="83" t="s">
        <v>223</v>
      </c>
      <c r="G114" s="85"/>
    </row>
    <row r="115" spans="1:7">
      <c r="A115">
        <v>114</v>
      </c>
      <c r="B115" t="s">
        <v>64</v>
      </c>
      <c r="C115"/>
      <c r="E115"/>
      <c r="F115" s="83" t="s">
        <v>224</v>
      </c>
    </row>
    <row r="116" spans="1:7">
      <c r="A116">
        <v>115</v>
      </c>
      <c r="B116" t="s">
        <v>64</v>
      </c>
      <c r="C116" s="84"/>
      <c r="D116" s="83"/>
      <c r="E116" s="83"/>
      <c r="F116" s="83" t="s">
        <v>225</v>
      </c>
      <c r="G116" s="85"/>
    </row>
    <row r="117" spans="1:7">
      <c r="A117">
        <v>116</v>
      </c>
      <c r="B117" t="s">
        <v>64</v>
      </c>
      <c r="C117"/>
      <c r="E117"/>
      <c r="F117" s="83" t="s">
        <v>226</v>
      </c>
    </row>
    <row r="118" spans="1:7">
      <c r="A118">
        <v>117</v>
      </c>
      <c r="B118" t="s">
        <v>64</v>
      </c>
      <c r="C118" s="84"/>
      <c r="D118" s="83"/>
      <c r="E118" s="83"/>
      <c r="F118" s="83" t="s">
        <v>227</v>
      </c>
    </row>
    <row r="119" spans="1:7">
      <c r="A119">
        <v>118</v>
      </c>
      <c r="B119" t="s">
        <v>64</v>
      </c>
      <c r="C119" s="209"/>
      <c r="D119" s="83"/>
      <c r="E119" s="83"/>
      <c r="F119" s="83" t="s">
        <v>228</v>
      </c>
      <c r="G119" s="85"/>
    </row>
    <row r="120" spans="1:7">
      <c r="A120">
        <v>119</v>
      </c>
      <c r="B120" t="s">
        <v>64</v>
      </c>
      <c r="C120"/>
      <c r="E120"/>
      <c r="F120" s="83" t="s">
        <v>229</v>
      </c>
    </row>
    <row r="121" spans="1:7">
      <c r="A121">
        <v>120</v>
      </c>
      <c r="B121" t="s">
        <v>64</v>
      </c>
      <c r="C121" s="84"/>
      <c r="D121" s="83"/>
      <c r="E121" s="83"/>
      <c r="F121" s="83" t="s">
        <v>230</v>
      </c>
      <c r="G121" s="78"/>
    </row>
    <row r="122" spans="1:7">
      <c r="A122">
        <v>121</v>
      </c>
      <c r="B122" t="s">
        <v>64</v>
      </c>
      <c r="C122"/>
      <c r="E122"/>
      <c r="F122" s="83" t="s">
        <v>231</v>
      </c>
    </row>
    <row r="123" spans="1:7">
      <c r="A123">
        <v>122</v>
      </c>
      <c r="B123" t="s">
        <v>64</v>
      </c>
      <c r="C123" s="84"/>
      <c r="D123" s="83"/>
      <c r="E123" s="83"/>
      <c r="F123" s="83" t="s">
        <v>232</v>
      </c>
      <c r="G123" s="210"/>
    </row>
    <row r="124" spans="1:7">
      <c r="A124">
        <v>123</v>
      </c>
      <c r="B124" t="s">
        <v>64</v>
      </c>
      <c r="C124"/>
      <c r="E124"/>
      <c r="F124" s="83" t="s">
        <v>233</v>
      </c>
    </row>
    <row r="125" spans="1:7">
      <c r="A125">
        <v>124</v>
      </c>
      <c r="B125" t="s">
        <v>64</v>
      </c>
      <c r="C125"/>
      <c r="E125"/>
      <c r="F125" s="83" t="s">
        <v>234</v>
      </c>
    </row>
    <row r="126" spans="1:7">
      <c r="A126">
        <v>125</v>
      </c>
      <c r="B126" t="s">
        <v>64</v>
      </c>
      <c r="C126" s="84"/>
      <c r="D126" s="83"/>
      <c r="E126" s="83"/>
      <c r="F126" s="83" t="s">
        <v>235</v>
      </c>
      <c r="G126" s="85"/>
    </row>
    <row r="127" spans="1:7">
      <c r="A127">
        <v>126</v>
      </c>
      <c r="B127" t="s">
        <v>64</v>
      </c>
      <c r="C127" s="84"/>
      <c r="D127" s="83"/>
      <c r="E127" s="83"/>
      <c r="F127" s="83" t="s">
        <v>236</v>
      </c>
      <c r="G127" s="85"/>
    </row>
    <row r="128" spans="1:7">
      <c r="A128">
        <v>127</v>
      </c>
      <c r="B128" t="s">
        <v>64</v>
      </c>
      <c r="C128" s="84"/>
      <c r="D128" s="83"/>
      <c r="E128" s="83"/>
      <c r="F128" s="83" t="s">
        <v>237</v>
      </c>
      <c r="G128" s="85"/>
    </row>
    <row r="129" spans="1:7">
      <c r="A129">
        <v>128</v>
      </c>
      <c r="B129" t="s">
        <v>64</v>
      </c>
      <c r="C129" s="84"/>
      <c r="D129" s="83"/>
      <c r="E129" s="83"/>
      <c r="F129" s="83" t="s">
        <v>238</v>
      </c>
      <c r="G129" s="85"/>
    </row>
    <row r="130" spans="1:7">
      <c r="A130">
        <v>129</v>
      </c>
      <c r="B130" t="s">
        <v>64</v>
      </c>
      <c r="C130" s="84"/>
      <c r="D130" s="83"/>
      <c r="E130" s="83"/>
      <c r="F130" s="83" t="s">
        <v>239</v>
      </c>
      <c r="G130" s="85"/>
    </row>
    <row r="131" spans="1:7">
      <c r="A131">
        <v>130</v>
      </c>
      <c r="B131" t="s">
        <v>64</v>
      </c>
      <c r="C131" s="84"/>
      <c r="D131" s="83"/>
      <c r="E131" s="83"/>
      <c r="F131" s="83" t="s">
        <v>240</v>
      </c>
      <c r="G131" s="85"/>
    </row>
    <row r="132" spans="1:7">
      <c r="A132">
        <v>131</v>
      </c>
      <c r="B132" t="s">
        <v>64</v>
      </c>
      <c r="C132" s="84"/>
      <c r="D132" s="83"/>
      <c r="E132" s="83"/>
      <c r="F132" s="83" t="s">
        <v>241</v>
      </c>
      <c r="G132" s="85"/>
    </row>
    <row r="133" spans="1:7">
      <c r="A133">
        <v>132</v>
      </c>
      <c r="B133" t="s">
        <v>64</v>
      </c>
      <c r="C133" s="84"/>
      <c r="D133" s="83"/>
      <c r="E133" s="83"/>
      <c r="F133" s="83" t="s">
        <v>242</v>
      </c>
      <c r="G133" s="85"/>
    </row>
    <row r="134" spans="1:7">
      <c r="A134">
        <v>133</v>
      </c>
      <c r="B134" t="s">
        <v>64</v>
      </c>
      <c r="C134" s="84"/>
      <c r="D134" s="83"/>
      <c r="E134" s="83"/>
      <c r="F134" s="83" t="s">
        <v>243</v>
      </c>
      <c r="G134" s="78"/>
    </row>
    <row r="135" spans="1:7">
      <c r="A135">
        <v>134</v>
      </c>
      <c r="B135" t="s">
        <v>64</v>
      </c>
      <c r="C135"/>
      <c r="E135"/>
      <c r="F135" s="83" t="s">
        <v>244</v>
      </c>
    </row>
    <row r="136" spans="1:7">
      <c r="A136">
        <v>135</v>
      </c>
      <c r="B136" t="s">
        <v>64</v>
      </c>
      <c r="C136" s="84"/>
      <c r="D136" s="83"/>
      <c r="E136" s="83"/>
      <c r="F136" s="83" t="s">
        <v>245</v>
      </c>
    </row>
    <row r="137" spans="1:7">
      <c r="A137">
        <v>136</v>
      </c>
      <c r="B137" t="s">
        <v>64</v>
      </c>
      <c r="C137" s="209"/>
      <c r="D137" s="83"/>
      <c r="E137" s="83"/>
      <c r="F137" s="83" t="s">
        <v>246</v>
      </c>
      <c r="G137" s="211"/>
    </row>
    <row r="138" spans="1:7">
      <c r="A138">
        <v>137</v>
      </c>
      <c r="B138" t="s">
        <v>64</v>
      </c>
      <c r="C138" s="84"/>
      <c r="D138" s="83"/>
      <c r="E138" s="83"/>
      <c r="F138" s="83" t="s">
        <v>247</v>
      </c>
      <c r="G138" s="211"/>
    </row>
    <row r="139" spans="1:7">
      <c r="A139">
        <v>138</v>
      </c>
      <c r="B139" t="s">
        <v>64</v>
      </c>
      <c r="C139"/>
      <c r="E139"/>
      <c r="F139" s="83" t="s">
        <v>248</v>
      </c>
    </row>
    <row r="140" spans="1:7">
      <c r="A140">
        <v>139</v>
      </c>
      <c r="B140" t="s">
        <v>64</v>
      </c>
      <c r="C140" s="209"/>
      <c r="D140" s="83"/>
      <c r="E140" s="83"/>
      <c r="F140" s="83" t="s">
        <v>249</v>
      </c>
      <c r="G140" s="211"/>
    </row>
    <row r="141" spans="1:7">
      <c r="A141">
        <v>140</v>
      </c>
      <c r="B141" t="s">
        <v>64</v>
      </c>
      <c r="C141" s="209"/>
      <c r="D141" s="83"/>
      <c r="E141" s="83"/>
      <c r="F141" s="83" t="s">
        <v>250</v>
      </c>
      <c r="G141" s="211"/>
    </row>
    <row r="142" spans="1:7">
      <c r="A142">
        <v>141</v>
      </c>
      <c r="B142" t="s">
        <v>64</v>
      </c>
      <c r="C142" s="209"/>
      <c r="D142" s="83"/>
      <c r="E142" s="83"/>
      <c r="F142" s="83" t="s">
        <v>251</v>
      </c>
      <c r="G142" s="211"/>
    </row>
    <row r="143" spans="1:7">
      <c r="A143">
        <v>142</v>
      </c>
      <c r="B143" t="s">
        <v>64</v>
      </c>
      <c r="C143" s="84"/>
      <c r="D143" s="83"/>
      <c r="E143" s="83"/>
      <c r="F143" s="83" t="s">
        <v>252</v>
      </c>
      <c r="G143" s="211"/>
    </row>
    <row r="144" spans="1:7">
      <c r="A144">
        <v>143</v>
      </c>
      <c r="B144" t="s">
        <v>64</v>
      </c>
      <c r="C144" s="209"/>
      <c r="D144" s="83"/>
      <c r="E144" s="83"/>
      <c r="F144" s="83" t="s">
        <v>253</v>
      </c>
      <c r="G144" s="211"/>
    </row>
    <row r="145" spans="1:7">
      <c r="A145">
        <v>144</v>
      </c>
      <c r="B145" t="s">
        <v>64</v>
      </c>
      <c r="C145"/>
      <c r="E145"/>
      <c r="F145" s="83" t="s">
        <v>254</v>
      </c>
    </row>
    <row r="146" spans="1:7">
      <c r="A146">
        <v>145</v>
      </c>
      <c r="B146" t="s">
        <v>64</v>
      </c>
      <c r="C146" s="209"/>
      <c r="D146" s="83"/>
      <c r="E146" s="83"/>
      <c r="F146" s="83" t="s">
        <v>255</v>
      </c>
    </row>
    <row r="147" spans="1:7">
      <c r="A147">
        <v>146</v>
      </c>
      <c r="B147" t="s">
        <v>64</v>
      </c>
      <c r="C147" s="84"/>
      <c r="D147" s="83"/>
      <c r="E147" s="83"/>
      <c r="F147" s="83" t="s">
        <v>256</v>
      </c>
      <c r="G147" s="210"/>
    </row>
    <row r="148" spans="1:7">
      <c r="A148">
        <v>147</v>
      </c>
      <c r="B148" t="s">
        <v>64</v>
      </c>
      <c r="C148" s="209"/>
      <c r="D148" s="83"/>
      <c r="E148" s="83"/>
      <c r="F148" s="83" t="s">
        <v>257</v>
      </c>
      <c r="G148" s="210"/>
    </row>
    <row r="149" spans="1:7">
      <c r="A149">
        <v>148</v>
      </c>
      <c r="B149" t="s">
        <v>64</v>
      </c>
      <c r="C149" s="209"/>
      <c r="D149" s="83"/>
      <c r="E149" s="83"/>
      <c r="F149" s="83" t="s">
        <v>258</v>
      </c>
      <c r="G149" s="85"/>
    </row>
    <row r="150" spans="1:7">
      <c r="A150">
        <v>149</v>
      </c>
      <c r="B150" t="s">
        <v>64</v>
      </c>
      <c r="C150" s="84"/>
      <c r="D150" s="83"/>
      <c r="E150" s="83"/>
      <c r="F150" s="83" t="s">
        <v>259</v>
      </c>
      <c r="G150" s="210"/>
    </row>
    <row r="151" spans="1:7">
      <c r="A151">
        <v>150</v>
      </c>
      <c r="B151" t="s">
        <v>64</v>
      </c>
      <c r="C151" s="209"/>
      <c r="D151" s="81"/>
      <c r="E151" s="81"/>
      <c r="F151" s="83" t="s">
        <v>260</v>
      </c>
      <c r="G151" s="210"/>
    </row>
    <row r="152" spans="1:7">
      <c r="A152">
        <v>151</v>
      </c>
      <c r="B152" t="s">
        <v>64</v>
      </c>
      <c r="C152" s="84"/>
      <c r="D152" s="83"/>
      <c r="E152" s="83"/>
      <c r="F152" s="83" t="s">
        <v>261</v>
      </c>
      <c r="G152" s="85"/>
    </row>
    <row r="153" spans="1:7">
      <c r="A153">
        <v>152</v>
      </c>
      <c r="B153" t="s">
        <v>64</v>
      </c>
      <c r="C153" s="86"/>
      <c r="D153" s="83"/>
      <c r="E153" s="83"/>
      <c r="F153" s="83" t="s">
        <v>262</v>
      </c>
      <c r="G153" s="85"/>
    </row>
    <row r="154" spans="1:7">
      <c r="A154">
        <v>153</v>
      </c>
      <c r="B154" t="s">
        <v>64</v>
      </c>
      <c r="C154" s="86"/>
      <c r="D154" s="83"/>
      <c r="E154" s="83"/>
      <c r="F154" s="83" t="s">
        <v>263</v>
      </c>
      <c r="G154" s="85"/>
    </row>
    <row r="155" spans="1:7">
      <c r="A155">
        <v>154</v>
      </c>
      <c r="B155" t="s">
        <v>64</v>
      </c>
      <c r="C155" s="84"/>
      <c r="D155" s="83"/>
      <c r="E155" s="83"/>
      <c r="F155" s="83" t="s">
        <v>264</v>
      </c>
      <c r="G155" s="211"/>
    </row>
    <row r="156" spans="1:7">
      <c r="A156">
        <v>155</v>
      </c>
      <c r="B156" t="s">
        <v>64</v>
      </c>
      <c r="C156" s="84"/>
      <c r="D156" s="83"/>
      <c r="E156" s="83"/>
      <c r="F156" s="83" t="s">
        <v>265</v>
      </c>
      <c r="G156" s="211"/>
    </row>
    <row r="157" spans="1:7">
      <c r="A157">
        <v>156</v>
      </c>
      <c r="B157" t="s">
        <v>64</v>
      </c>
      <c r="C157" s="84"/>
      <c r="D157" s="83"/>
      <c r="E157" s="83"/>
      <c r="F157" s="83" t="s">
        <v>266</v>
      </c>
      <c r="G157" s="211"/>
    </row>
    <row r="158" spans="1:7">
      <c r="A158">
        <v>157</v>
      </c>
      <c r="B158" t="s">
        <v>64</v>
      </c>
      <c r="C158" s="84"/>
      <c r="D158" s="83"/>
      <c r="E158" s="83"/>
      <c r="F158" s="83" t="s">
        <v>267</v>
      </c>
      <c r="G158" s="211"/>
    </row>
    <row r="159" spans="1:7">
      <c r="A159">
        <v>158</v>
      </c>
      <c r="B159" t="s">
        <v>64</v>
      </c>
      <c r="C159" s="86"/>
      <c r="D159" s="83"/>
      <c r="E159" s="83"/>
      <c r="F159" s="83" t="s">
        <v>268</v>
      </c>
      <c r="G159" s="78"/>
    </row>
    <row r="160" spans="1:7">
      <c r="A160">
        <v>159</v>
      </c>
      <c r="B160" t="s">
        <v>64</v>
      </c>
      <c r="C160"/>
      <c r="E160"/>
      <c r="F160" s="83" t="s">
        <v>269</v>
      </c>
    </row>
    <row r="161" spans="1:7">
      <c r="A161">
        <v>160</v>
      </c>
      <c r="B161" t="s">
        <v>64</v>
      </c>
      <c r="C161"/>
      <c r="E161"/>
      <c r="F161" s="83" t="s">
        <v>270</v>
      </c>
    </row>
    <row r="162" spans="1:7">
      <c r="A162">
        <v>161</v>
      </c>
      <c r="B162" t="s">
        <v>64</v>
      </c>
      <c r="C162"/>
      <c r="E162"/>
      <c r="F162" s="83" t="s">
        <v>271</v>
      </c>
    </row>
    <row r="163" spans="1:7">
      <c r="A163">
        <v>162</v>
      </c>
      <c r="B163" t="s">
        <v>64</v>
      </c>
      <c r="C163"/>
      <c r="E163"/>
      <c r="F163" s="83" t="s">
        <v>272</v>
      </c>
    </row>
    <row r="164" spans="1:7">
      <c r="A164">
        <v>163</v>
      </c>
      <c r="B164" t="s">
        <v>64</v>
      </c>
      <c r="C164" s="84"/>
      <c r="D164" s="83"/>
      <c r="E164" s="83"/>
      <c r="F164" s="83" t="s">
        <v>273</v>
      </c>
      <c r="G164" s="85"/>
    </row>
    <row r="165" spans="1:7">
      <c r="A165">
        <v>164</v>
      </c>
      <c r="B165" t="s">
        <v>64</v>
      </c>
      <c r="C165" s="84"/>
      <c r="D165" s="83"/>
      <c r="E165" s="83"/>
      <c r="F165" s="83" t="s">
        <v>274</v>
      </c>
      <c r="G165" s="78"/>
    </row>
    <row r="166" spans="1:7">
      <c r="A166">
        <v>165</v>
      </c>
      <c r="B166" t="s">
        <v>64</v>
      </c>
      <c r="C166"/>
      <c r="E166"/>
      <c r="F166" s="83" t="s">
        <v>275</v>
      </c>
    </row>
    <row r="167" spans="1:7">
      <c r="A167">
        <v>166</v>
      </c>
      <c r="B167" t="s">
        <v>64</v>
      </c>
      <c r="C167" s="84"/>
      <c r="D167" s="83"/>
      <c r="E167" s="83"/>
      <c r="F167" s="83" t="s">
        <v>276</v>
      </c>
      <c r="G167" s="5"/>
    </row>
    <row r="168" spans="1:7">
      <c r="A168">
        <v>167</v>
      </c>
      <c r="B168" t="s">
        <v>64</v>
      </c>
      <c r="C168" s="209"/>
      <c r="D168" s="83"/>
      <c r="E168" s="83"/>
      <c r="F168" s="83" t="s">
        <v>277</v>
      </c>
      <c r="G168" s="210"/>
    </row>
    <row r="169" spans="1:7">
      <c r="A169">
        <v>168</v>
      </c>
      <c r="B169" t="s">
        <v>64</v>
      </c>
      <c r="C169" s="84"/>
      <c r="D169" s="83"/>
      <c r="E169" s="83"/>
      <c r="F169" s="83" t="s">
        <v>278</v>
      </c>
      <c r="G169" s="85"/>
    </row>
    <row r="170" spans="1:7">
      <c r="A170">
        <v>169</v>
      </c>
      <c r="B170" t="s">
        <v>64</v>
      </c>
      <c r="C170" s="84"/>
      <c r="D170" s="83"/>
      <c r="E170" s="83"/>
      <c r="F170" s="83" t="s">
        <v>279</v>
      </c>
      <c r="G170" s="80"/>
    </row>
    <row r="171" spans="1:7">
      <c r="A171">
        <v>170</v>
      </c>
      <c r="B171" t="s">
        <v>64</v>
      </c>
      <c r="C171" s="84"/>
      <c r="D171" s="79"/>
      <c r="E171" s="212"/>
      <c r="F171" s="83" t="s">
        <v>280</v>
      </c>
      <c r="G171" s="210"/>
    </row>
    <row r="172" spans="1:7">
      <c r="A172">
        <v>171</v>
      </c>
      <c r="B172" t="s">
        <v>64</v>
      </c>
      <c r="C172"/>
      <c r="E172"/>
      <c r="F172" s="83" t="s">
        <v>281</v>
      </c>
    </row>
    <row r="173" spans="1:7">
      <c r="A173">
        <v>172</v>
      </c>
      <c r="B173" t="s">
        <v>64</v>
      </c>
      <c r="C173" s="84"/>
      <c r="D173" s="81"/>
      <c r="E173" s="81"/>
      <c r="F173" s="83" t="s">
        <v>282</v>
      </c>
      <c r="G173" s="78"/>
    </row>
    <row r="174" spans="1:7">
      <c r="A174">
        <v>173</v>
      </c>
      <c r="B174" t="s">
        <v>64</v>
      </c>
      <c r="C174" s="84"/>
      <c r="D174" s="83"/>
      <c r="E174" s="83"/>
      <c r="F174" s="83" t="s">
        <v>283</v>
      </c>
      <c r="G174" s="85"/>
    </row>
    <row r="175" spans="1:7">
      <c r="A175">
        <v>174</v>
      </c>
      <c r="B175" t="s">
        <v>64</v>
      </c>
      <c r="C175" s="209"/>
      <c r="D175" s="83"/>
      <c r="E175" s="83"/>
      <c r="F175" s="83" t="s">
        <v>284</v>
      </c>
      <c r="G175" s="85"/>
    </row>
    <row r="176" spans="1:7">
      <c r="A176">
        <v>175</v>
      </c>
      <c r="B176" t="s">
        <v>64</v>
      </c>
      <c r="C176" s="84"/>
      <c r="D176" s="83"/>
      <c r="E176" s="83"/>
      <c r="F176" s="83" t="s">
        <v>285</v>
      </c>
      <c r="G176" s="85"/>
    </row>
    <row r="177" spans="1:7">
      <c r="A177">
        <v>176</v>
      </c>
      <c r="B177" t="s">
        <v>64</v>
      </c>
      <c r="C177" s="84"/>
      <c r="D177" s="83"/>
      <c r="E177" s="83"/>
      <c r="F177" s="83" t="s">
        <v>286</v>
      </c>
      <c r="G177" s="78"/>
    </row>
    <row r="178" spans="1:7">
      <c r="A178">
        <v>177</v>
      </c>
      <c r="B178" t="s">
        <v>64</v>
      </c>
      <c r="F178" s="83" t="s">
        <v>287</v>
      </c>
    </row>
    <row r="179" spans="1:7">
      <c r="A179">
        <v>178</v>
      </c>
      <c r="B179" t="s">
        <v>64</v>
      </c>
      <c r="C179" s="209"/>
      <c r="D179" s="83"/>
      <c r="E179" s="83"/>
      <c r="F179" s="83" t="s">
        <v>288</v>
      </c>
      <c r="G179" s="211"/>
    </row>
    <row r="180" spans="1:7">
      <c r="A180">
        <v>179</v>
      </c>
      <c r="B180" t="s">
        <v>64</v>
      </c>
      <c r="C180" s="209"/>
      <c r="D180" s="83"/>
      <c r="E180" s="83"/>
      <c r="F180" s="83" t="s">
        <v>289</v>
      </c>
      <c r="G180" s="211"/>
    </row>
    <row r="181" spans="1:7">
      <c r="A181">
        <v>180</v>
      </c>
      <c r="B181" t="s">
        <v>64</v>
      </c>
      <c r="C181" s="209"/>
      <c r="D181" s="83"/>
      <c r="E181" s="83"/>
      <c r="F181" s="83" t="s">
        <v>290</v>
      </c>
      <c r="G181" s="211"/>
    </row>
    <row r="182" spans="1:7">
      <c r="A182">
        <v>181</v>
      </c>
      <c r="B182" t="s">
        <v>64</v>
      </c>
      <c r="F182" s="83" t="s">
        <v>291</v>
      </c>
    </row>
    <row r="183" spans="1:7">
      <c r="A183">
        <v>182</v>
      </c>
      <c r="B183" t="s">
        <v>64</v>
      </c>
      <c r="C183" s="84"/>
      <c r="D183" s="83"/>
      <c r="E183" s="83"/>
      <c r="F183" s="83" t="s">
        <v>292</v>
      </c>
      <c r="G183" s="210"/>
    </row>
    <row r="184" spans="1:7">
      <c r="A184">
        <v>183</v>
      </c>
      <c r="B184" t="s">
        <v>64</v>
      </c>
      <c r="F184" s="83" t="s">
        <v>293</v>
      </c>
    </row>
    <row r="185" spans="1:7">
      <c r="A185">
        <v>184</v>
      </c>
      <c r="B185" t="s">
        <v>64</v>
      </c>
      <c r="F185" s="83" t="s">
        <v>294</v>
      </c>
    </row>
    <row r="186" spans="1:7">
      <c r="A186">
        <v>185</v>
      </c>
      <c r="B186" t="s">
        <v>64</v>
      </c>
      <c r="C186" s="84"/>
      <c r="D186" s="83"/>
      <c r="E186" s="83"/>
      <c r="F186" s="83" t="s">
        <v>295</v>
      </c>
      <c r="G186" s="78"/>
    </row>
    <row r="187" spans="1:7">
      <c r="A187">
        <v>186</v>
      </c>
      <c r="B187" t="s">
        <v>64</v>
      </c>
      <c r="C187" s="84"/>
      <c r="D187" s="83"/>
      <c r="E187" s="83"/>
      <c r="F187" s="83" t="s">
        <v>296</v>
      </c>
      <c r="G187" s="78"/>
    </row>
    <row r="188" spans="1:7">
      <c r="A188">
        <v>187</v>
      </c>
      <c r="B188" t="s">
        <v>64</v>
      </c>
      <c r="F188" s="83" t="s">
        <v>297</v>
      </c>
    </row>
    <row r="189" spans="1:7">
      <c r="A189">
        <v>188</v>
      </c>
      <c r="B189" t="s">
        <v>64</v>
      </c>
      <c r="C189" s="209"/>
      <c r="D189" s="83"/>
      <c r="E189" s="83"/>
      <c r="F189" s="83" t="s">
        <v>298</v>
      </c>
      <c r="G189" s="85"/>
    </row>
    <row r="190" spans="1:7">
      <c r="A190">
        <v>189</v>
      </c>
      <c r="B190" t="s">
        <v>64</v>
      </c>
      <c r="C190" s="209"/>
      <c r="D190" s="83"/>
      <c r="E190" s="83"/>
      <c r="F190" s="83" t="s">
        <v>299</v>
      </c>
      <c r="G190" s="85"/>
    </row>
    <row r="191" spans="1:7">
      <c r="A191">
        <v>190</v>
      </c>
      <c r="B191" t="s">
        <v>64</v>
      </c>
      <c r="C191" s="84"/>
      <c r="D191" s="83"/>
      <c r="E191" s="83"/>
      <c r="F191" s="83" t="s">
        <v>300</v>
      </c>
      <c r="G191" s="78"/>
    </row>
    <row r="192" spans="1:7">
      <c r="A192">
        <v>191</v>
      </c>
      <c r="B192" t="s">
        <v>64</v>
      </c>
      <c r="C192" s="84"/>
      <c r="D192" s="83"/>
      <c r="E192" s="83"/>
      <c r="F192" s="83" t="s">
        <v>301</v>
      </c>
      <c r="G192" s="78"/>
    </row>
    <row r="193" spans="1:7">
      <c r="A193">
        <v>192</v>
      </c>
      <c r="B193" t="s">
        <v>64</v>
      </c>
      <c r="C193" s="84"/>
      <c r="D193" s="83"/>
      <c r="E193" s="83"/>
      <c r="F193" s="83" t="s">
        <v>302</v>
      </c>
      <c r="G193" s="85"/>
    </row>
    <row r="194" spans="1:7">
      <c r="A194">
        <v>193</v>
      </c>
      <c r="B194" t="s">
        <v>64</v>
      </c>
      <c r="F194" s="83" t="s">
        <v>303</v>
      </c>
    </row>
    <row r="195" spans="1:7">
      <c r="A195">
        <v>194</v>
      </c>
      <c r="B195" t="s">
        <v>64</v>
      </c>
      <c r="F195" s="83" t="s">
        <v>304</v>
      </c>
    </row>
    <row r="196" spans="1:7">
      <c r="A196">
        <v>195</v>
      </c>
      <c r="B196" t="s">
        <v>64</v>
      </c>
      <c r="C196" s="209"/>
      <c r="D196" s="83"/>
      <c r="E196" s="83"/>
      <c r="F196" s="83" t="s">
        <v>305</v>
      </c>
      <c r="G196" s="85"/>
    </row>
    <row r="197" spans="1:7">
      <c r="A197">
        <v>196</v>
      </c>
      <c r="B197" t="s">
        <v>64</v>
      </c>
      <c r="C197" s="209"/>
      <c r="D197" s="83"/>
      <c r="E197" s="83"/>
      <c r="F197" s="83" t="s">
        <v>306</v>
      </c>
      <c r="G197" s="85"/>
    </row>
    <row r="198" spans="1:7">
      <c r="A198">
        <v>197</v>
      </c>
      <c r="B198" t="s">
        <v>64</v>
      </c>
      <c r="F198" s="83" t="s">
        <v>307</v>
      </c>
    </row>
    <row r="199" spans="1:7">
      <c r="A199">
        <v>198</v>
      </c>
      <c r="B199" t="s">
        <v>64</v>
      </c>
      <c r="C199" s="84"/>
      <c r="D199" s="83"/>
      <c r="E199" s="83"/>
      <c r="F199" s="83" t="s">
        <v>308</v>
      </c>
    </row>
    <row r="200" spans="1:7">
      <c r="A200">
        <v>199</v>
      </c>
      <c r="B200" t="s">
        <v>64</v>
      </c>
      <c r="C200" s="209"/>
      <c r="D200" s="83"/>
      <c r="E200" s="83"/>
      <c r="F200" s="83" t="s">
        <v>309</v>
      </c>
      <c r="G200" s="85"/>
    </row>
    <row r="201" spans="1:7">
      <c r="A201">
        <v>200</v>
      </c>
      <c r="B201" t="s">
        <v>64</v>
      </c>
      <c r="C201" s="84"/>
      <c r="D201" s="83"/>
      <c r="E201" s="83"/>
      <c r="F201" s="83" t="s">
        <v>310</v>
      </c>
      <c r="G201" s="85"/>
    </row>
    <row r="202" spans="1:7">
      <c r="A202">
        <v>201</v>
      </c>
      <c r="B202" t="s">
        <v>64</v>
      </c>
      <c r="C202" s="84"/>
      <c r="D202" s="83"/>
      <c r="E202" s="83"/>
      <c r="F202" s="83" t="s">
        <v>311</v>
      </c>
      <c r="G202" s="85"/>
    </row>
    <row r="203" spans="1:7">
      <c r="A203">
        <v>202</v>
      </c>
      <c r="B203" t="s">
        <v>64</v>
      </c>
      <c r="C203" s="84"/>
      <c r="D203" s="83"/>
      <c r="E203" s="83"/>
      <c r="F203" s="83" t="s">
        <v>312</v>
      </c>
      <c r="G203" s="85"/>
    </row>
    <row r="204" spans="1:7">
      <c r="A204">
        <v>203</v>
      </c>
      <c r="B204" t="s">
        <v>64</v>
      </c>
      <c r="C204" s="84"/>
      <c r="D204" s="83"/>
      <c r="E204" s="83"/>
      <c r="F204" s="83" t="s">
        <v>313</v>
      </c>
      <c r="G204" s="85"/>
    </row>
    <row r="205" spans="1:7">
      <c r="A205">
        <v>204</v>
      </c>
      <c r="B205" t="s">
        <v>64</v>
      </c>
      <c r="F205" s="83" t="s">
        <v>314</v>
      </c>
    </row>
    <row r="206" spans="1:7">
      <c r="A206">
        <v>205</v>
      </c>
      <c r="B206" t="s">
        <v>64</v>
      </c>
      <c r="F206" s="83" t="s">
        <v>315</v>
      </c>
    </row>
    <row r="207" spans="1:7">
      <c r="A207">
        <v>206</v>
      </c>
      <c r="B207" t="s">
        <v>64</v>
      </c>
      <c r="F207" s="83" t="s">
        <v>316</v>
      </c>
    </row>
    <row r="208" spans="1:7">
      <c r="A208">
        <v>207</v>
      </c>
      <c r="B208" t="s">
        <v>64</v>
      </c>
      <c r="F208" s="83" t="s">
        <v>317</v>
      </c>
    </row>
    <row r="209" spans="1:6">
      <c r="A209">
        <v>208</v>
      </c>
      <c r="B209" t="s">
        <v>64</v>
      </c>
      <c r="F209" s="83" t="s">
        <v>318</v>
      </c>
    </row>
    <row r="210" spans="1:6">
      <c r="A210">
        <v>209</v>
      </c>
      <c r="B210" t="s">
        <v>64</v>
      </c>
      <c r="F210" s="83" t="s">
        <v>319</v>
      </c>
    </row>
    <row r="211" spans="1:6">
      <c r="A211">
        <v>210</v>
      </c>
      <c r="B211" t="s">
        <v>64</v>
      </c>
      <c r="F211" s="83" t="s">
        <v>320</v>
      </c>
    </row>
    <row r="212" spans="1:6">
      <c r="A212">
        <v>211</v>
      </c>
      <c r="B212" t="s">
        <v>64</v>
      </c>
      <c r="F212" s="83" t="s">
        <v>321</v>
      </c>
    </row>
    <row r="213" spans="1:6">
      <c r="A213">
        <v>212</v>
      </c>
      <c r="B213" t="s">
        <v>64</v>
      </c>
      <c r="F213" s="83" t="s">
        <v>322</v>
      </c>
    </row>
    <row r="214" spans="1:6">
      <c r="A214">
        <v>213</v>
      </c>
      <c r="B214" t="s">
        <v>64</v>
      </c>
      <c r="F214" s="83" t="s">
        <v>323</v>
      </c>
    </row>
    <row r="215" spans="1:6">
      <c r="A215">
        <v>214</v>
      </c>
      <c r="B215" t="s">
        <v>64</v>
      </c>
      <c r="F215" s="83" t="s">
        <v>324</v>
      </c>
    </row>
    <row r="216" spans="1:6">
      <c r="A216">
        <v>215</v>
      </c>
      <c r="B216" t="s">
        <v>64</v>
      </c>
      <c r="F216" s="83" t="s">
        <v>325</v>
      </c>
    </row>
    <row r="217" spans="1:6">
      <c r="A217">
        <v>216</v>
      </c>
      <c r="B217" t="s">
        <v>64</v>
      </c>
      <c r="F217" s="83" t="s">
        <v>326</v>
      </c>
    </row>
    <row r="218" spans="1:6">
      <c r="A218">
        <v>217</v>
      </c>
      <c r="B218" t="s">
        <v>64</v>
      </c>
      <c r="F218" s="83" t="s">
        <v>327</v>
      </c>
    </row>
    <row r="219" spans="1:6">
      <c r="A219">
        <v>218</v>
      </c>
      <c r="B219" t="s">
        <v>64</v>
      </c>
      <c r="F219" s="83" t="s">
        <v>328</v>
      </c>
    </row>
    <row r="220" spans="1:6">
      <c r="A220">
        <v>219</v>
      </c>
      <c r="B220" t="s">
        <v>64</v>
      </c>
      <c r="F220" s="83" t="s">
        <v>329</v>
      </c>
    </row>
    <row r="221" spans="1:6">
      <c r="A221">
        <v>220</v>
      </c>
      <c r="B221" t="s">
        <v>64</v>
      </c>
      <c r="F221" s="83" t="s">
        <v>330</v>
      </c>
    </row>
    <row r="222" spans="1:6">
      <c r="A222">
        <v>221</v>
      </c>
      <c r="B222" t="s">
        <v>64</v>
      </c>
      <c r="F222" s="83" t="s">
        <v>331</v>
      </c>
    </row>
    <row r="223" spans="1:6">
      <c r="A223">
        <v>222</v>
      </c>
      <c r="B223" t="s">
        <v>64</v>
      </c>
      <c r="F223" s="83" t="s">
        <v>332</v>
      </c>
    </row>
    <row r="224" spans="1:6">
      <c r="A224">
        <v>223</v>
      </c>
      <c r="B224" t="s">
        <v>64</v>
      </c>
      <c r="F224" s="83" t="s">
        <v>333</v>
      </c>
    </row>
    <row r="225" spans="1:6">
      <c r="A225">
        <v>224</v>
      </c>
      <c r="B225" t="s">
        <v>64</v>
      </c>
      <c r="F225" s="83" t="s">
        <v>334</v>
      </c>
    </row>
    <row r="226" spans="1:6">
      <c r="A226">
        <v>225</v>
      </c>
      <c r="B226" t="s">
        <v>64</v>
      </c>
      <c r="F226" s="83" t="s">
        <v>335</v>
      </c>
    </row>
    <row r="227" spans="1:6">
      <c r="A227">
        <v>226</v>
      </c>
      <c r="B227" t="s">
        <v>64</v>
      </c>
      <c r="F227" s="83" t="s">
        <v>336</v>
      </c>
    </row>
    <row r="228" spans="1:6">
      <c r="A228">
        <v>227</v>
      </c>
      <c r="B228" t="s">
        <v>64</v>
      </c>
      <c r="F228" s="83" t="s">
        <v>337</v>
      </c>
    </row>
    <row r="229" spans="1:6">
      <c r="A229">
        <v>228</v>
      </c>
      <c r="B229" t="s">
        <v>64</v>
      </c>
      <c r="F229" s="83" t="s">
        <v>338</v>
      </c>
    </row>
    <row r="230" spans="1:6">
      <c r="A230">
        <v>229</v>
      </c>
      <c r="B230" t="s">
        <v>64</v>
      </c>
      <c r="F230" s="83" t="s">
        <v>339</v>
      </c>
    </row>
    <row r="231" spans="1:6">
      <c r="A231">
        <v>230</v>
      </c>
      <c r="B231" t="s">
        <v>64</v>
      </c>
      <c r="F231" s="83" t="s">
        <v>340</v>
      </c>
    </row>
    <row r="232" spans="1:6">
      <c r="A232">
        <v>231</v>
      </c>
      <c r="B232" t="s">
        <v>64</v>
      </c>
      <c r="F232" s="83" t="s">
        <v>341</v>
      </c>
    </row>
    <row r="233" spans="1:6">
      <c r="A233">
        <v>232</v>
      </c>
      <c r="B233" t="s">
        <v>64</v>
      </c>
      <c r="F233" s="83" t="s">
        <v>342</v>
      </c>
    </row>
    <row r="234" spans="1:6">
      <c r="A234">
        <v>233</v>
      </c>
      <c r="B234" t="s">
        <v>64</v>
      </c>
      <c r="F234" s="83" t="s">
        <v>343</v>
      </c>
    </row>
    <row r="235" spans="1:6">
      <c r="A235">
        <v>234</v>
      </c>
      <c r="B235" t="s">
        <v>64</v>
      </c>
      <c r="F235" s="83" t="s">
        <v>344</v>
      </c>
    </row>
    <row r="236" spans="1:6">
      <c r="A236">
        <v>235</v>
      </c>
      <c r="B236" t="s">
        <v>64</v>
      </c>
      <c r="F236" s="83" t="s">
        <v>345</v>
      </c>
    </row>
    <row r="237" spans="1:6">
      <c r="A237">
        <v>236</v>
      </c>
      <c r="B237" t="s">
        <v>64</v>
      </c>
      <c r="F237" s="83" t="s">
        <v>346</v>
      </c>
    </row>
    <row r="238" spans="1:6">
      <c r="A238">
        <v>237</v>
      </c>
      <c r="B238" t="s">
        <v>64</v>
      </c>
      <c r="F238" s="83" t="s">
        <v>347</v>
      </c>
    </row>
    <row r="239" spans="1:6">
      <c r="A239">
        <v>238</v>
      </c>
      <c r="B239" t="s">
        <v>64</v>
      </c>
      <c r="F239" s="83" t="s">
        <v>348</v>
      </c>
    </row>
    <row r="240" spans="1:6">
      <c r="A240">
        <v>239</v>
      </c>
      <c r="B240" t="s">
        <v>64</v>
      </c>
      <c r="F240" s="83" t="s">
        <v>349</v>
      </c>
    </row>
    <row r="241" spans="1:6">
      <c r="A241">
        <v>240</v>
      </c>
      <c r="B241" t="s">
        <v>64</v>
      </c>
      <c r="F241" s="83" t="s">
        <v>350</v>
      </c>
    </row>
    <row r="242" spans="1:6">
      <c r="A242">
        <v>241</v>
      </c>
      <c r="B242" t="s">
        <v>64</v>
      </c>
      <c r="F242" s="83" t="s">
        <v>351</v>
      </c>
    </row>
    <row r="243" spans="1:6">
      <c r="A243">
        <v>242</v>
      </c>
      <c r="B243" t="s">
        <v>64</v>
      </c>
      <c r="F243" s="83" t="s">
        <v>352</v>
      </c>
    </row>
    <row r="244" spans="1:6">
      <c r="A244">
        <v>243</v>
      </c>
      <c r="B244" t="s">
        <v>64</v>
      </c>
      <c r="F244" s="83" t="s">
        <v>353</v>
      </c>
    </row>
    <row r="245" spans="1:6">
      <c r="A245">
        <v>244</v>
      </c>
      <c r="B245" t="s">
        <v>64</v>
      </c>
      <c r="F245" s="83" t="s">
        <v>354</v>
      </c>
    </row>
    <row r="246" spans="1:6">
      <c r="A246">
        <v>245</v>
      </c>
      <c r="B246" t="s">
        <v>64</v>
      </c>
      <c r="F246" s="83" t="s">
        <v>355</v>
      </c>
    </row>
    <row r="247" spans="1:6">
      <c r="A247">
        <v>246</v>
      </c>
      <c r="B247" t="s">
        <v>64</v>
      </c>
      <c r="F247" s="83" t="s">
        <v>356</v>
      </c>
    </row>
    <row r="248" spans="1:6">
      <c r="A248">
        <v>247</v>
      </c>
      <c r="B248" t="s">
        <v>64</v>
      </c>
      <c r="F248" s="83" t="s">
        <v>357</v>
      </c>
    </row>
    <row r="249" spans="1:6">
      <c r="A249">
        <v>248</v>
      </c>
      <c r="B249" t="s">
        <v>64</v>
      </c>
      <c r="F249" s="83" t="s">
        <v>358</v>
      </c>
    </row>
    <row r="250" spans="1:6">
      <c r="A250">
        <v>249</v>
      </c>
      <c r="B250" t="s">
        <v>64</v>
      </c>
      <c r="F250" s="83" t="s">
        <v>359</v>
      </c>
    </row>
    <row r="251" spans="1:6">
      <c r="A251">
        <v>250</v>
      </c>
      <c r="B251" t="s">
        <v>64</v>
      </c>
      <c r="F251" s="83" t="s">
        <v>360</v>
      </c>
    </row>
    <row r="252" spans="1:6">
      <c r="A252">
        <v>251</v>
      </c>
      <c r="B252" t="s">
        <v>64</v>
      </c>
      <c r="F252" s="83" t="s">
        <v>361</v>
      </c>
    </row>
    <row r="253" spans="1:6">
      <c r="A253">
        <v>252</v>
      </c>
      <c r="B253" t="s">
        <v>64</v>
      </c>
      <c r="F253" s="83" t="s">
        <v>362</v>
      </c>
    </row>
    <row r="254" spans="1:6">
      <c r="A254">
        <v>253</v>
      </c>
      <c r="B254" t="s">
        <v>64</v>
      </c>
      <c r="F254" s="83" t="s">
        <v>363</v>
      </c>
    </row>
    <row r="255" spans="1:6">
      <c r="A255">
        <v>254</v>
      </c>
      <c r="B255" t="s">
        <v>64</v>
      </c>
      <c r="F255" s="83" t="s">
        <v>364</v>
      </c>
    </row>
    <row r="256" spans="1:6">
      <c r="A256">
        <v>255</v>
      </c>
      <c r="B256" t="s">
        <v>64</v>
      </c>
      <c r="F256" s="83" t="s">
        <v>365</v>
      </c>
    </row>
    <row r="257" spans="1:6">
      <c r="A257">
        <v>256</v>
      </c>
      <c r="B257" t="s">
        <v>64</v>
      </c>
      <c r="F257" s="83" t="s">
        <v>366</v>
      </c>
    </row>
    <row r="258" spans="1:6">
      <c r="A258">
        <v>257</v>
      </c>
      <c r="B258" t="s">
        <v>64</v>
      </c>
      <c r="F258" s="83" t="s">
        <v>367</v>
      </c>
    </row>
    <row r="259" spans="1:6">
      <c r="A259">
        <v>258</v>
      </c>
      <c r="B259" t="s">
        <v>64</v>
      </c>
      <c r="F259" s="83" t="s">
        <v>368</v>
      </c>
    </row>
    <row r="260" spans="1:6">
      <c r="A260">
        <v>259</v>
      </c>
      <c r="B260" t="s">
        <v>64</v>
      </c>
      <c r="F260" s="83" t="s">
        <v>369</v>
      </c>
    </row>
    <row r="261" spans="1:6">
      <c r="A261">
        <v>260</v>
      </c>
      <c r="B261" t="s">
        <v>64</v>
      </c>
      <c r="F261" s="83" t="s">
        <v>370</v>
      </c>
    </row>
    <row r="262" spans="1:6">
      <c r="A262">
        <v>261</v>
      </c>
      <c r="B262" t="s">
        <v>64</v>
      </c>
      <c r="F262" s="83" t="s">
        <v>371</v>
      </c>
    </row>
    <row r="263" spans="1:6">
      <c r="A263">
        <v>262</v>
      </c>
      <c r="B263" t="s">
        <v>64</v>
      </c>
      <c r="F263" s="83" t="s">
        <v>372</v>
      </c>
    </row>
    <row r="264" spans="1:6">
      <c r="A264">
        <v>263</v>
      </c>
      <c r="B264" t="s">
        <v>64</v>
      </c>
      <c r="F264" s="83" t="s">
        <v>373</v>
      </c>
    </row>
    <row r="265" spans="1:6">
      <c r="A265">
        <v>264</v>
      </c>
      <c r="B265" t="s">
        <v>64</v>
      </c>
      <c r="F265" s="83" t="s">
        <v>374</v>
      </c>
    </row>
    <row r="266" spans="1:6">
      <c r="A266">
        <v>265</v>
      </c>
      <c r="B266" t="s">
        <v>64</v>
      </c>
      <c r="F266" s="83" t="s">
        <v>375</v>
      </c>
    </row>
    <row r="267" spans="1:6">
      <c r="A267">
        <v>266</v>
      </c>
      <c r="B267" t="s">
        <v>64</v>
      </c>
      <c r="F267" s="83" t="s">
        <v>376</v>
      </c>
    </row>
    <row r="268" spans="1:6">
      <c r="A268">
        <v>267</v>
      </c>
      <c r="B268" t="s">
        <v>64</v>
      </c>
      <c r="F268" s="83" t="s">
        <v>377</v>
      </c>
    </row>
    <row r="269" spans="1:6">
      <c r="A269">
        <v>268</v>
      </c>
      <c r="B269" t="s">
        <v>64</v>
      </c>
      <c r="F269" s="83" t="s">
        <v>378</v>
      </c>
    </row>
    <row r="270" spans="1:6">
      <c r="A270">
        <v>269</v>
      </c>
      <c r="B270" t="s">
        <v>64</v>
      </c>
      <c r="F270" s="83" t="s">
        <v>379</v>
      </c>
    </row>
    <row r="271" spans="1:6">
      <c r="A271">
        <v>270</v>
      </c>
      <c r="B271" t="s">
        <v>64</v>
      </c>
      <c r="F271" s="83" t="s">
        <v>380</v>
      </c>
    </row>
    <row r="272" spans="1:6">
      <c r="A272">
        <v>271</v>
      </c>
      <c r="B272" t="s">
        <v>64</v>
      </c>
      <c r="F272" s="83" t="s">
        <v>381</v>
      </c>
    </row>
    <row r="273" spans="1:6">
      <c r="A273">
        <v>272</v>
      </c>
      <c r="B273" t="s">
        <v>64</v>
      </c>
      <c r="F273" s="83" t="s">
        <v>382</v>
      </c>
    </row>
    <row r="274" spans="1:6">
      <c r="A274">
        <v>273</v>
      </c>
      <c r="B274" t="s">
        <v>64</v>
      </c>
      <c r="F274" s="83" t="s">
        <v>383</v>
      </c>
    </row>
    <row r="275" spans="1:6">
      <c r="A275">
        <v>274</v>
      </c>
      <c r="B275" t="s">
        <v>64</v>
      </c>
      <c r="F275" s="83" t="s">
        <v>384</v>
      </c>
    </row>
    <row r="276" spans="1:6">
      <c r="A276">
        <v>275</v>
      </c>
      <c r="B276" t="s">
        <v>64</v>
      </c>
      <c r="F276" s="83" t="s">
        <v>385</v>
      </c>
    </row>
    <row r="277" spans="1:6">
      <c r="A277">
        <v>276</v>
      </c>
      <c r="B277" t="s">
        <v>64</v>
      </c>
      <c r="F277" s="83" t="s">
        <v>386</v>
      </c>
    </row>
    <row r="278" spans="1:6">
      <c r="A278">
        <v>277</v>
      </c>
      <c r="B278" t="s">
        <v>64</v>
      </c>
      <c r="F278" s="83" t="s">
        <v>387</v>
      </c>
    </row>
    <row r="279" spans="1:6">
      <c r="A279">
        <v>278</v>
      </c>
      <c r="B279" t="s">
        <v>64</v>
      </c>
      <c r="F279" s="83" t="s">
        <v>388</v>
      </c>
    </row>
    <row r="280" spans="1:6">
      <c r="A280">
        <v>279</v>
      </c>
      <c r="B280" t="s">
        <v>64</v>
      </c>
      <c r="F280" s="83" t="s">
        <v>389</v>
      </c>
    </row>
    <row r="281" spans="1:6">
      <c r="A281">
        <v>280</v>
      </c>
      <c r="B281" t="s">
        <v>64</v>
      </c>
      <c r="F281" s="83" t="s">
        <v>390</v>
      </c>
    </row>
    <row r="282" spans="1:6">
      <c r="A282">
        <v>281</v>
      </c>
      <c r="B282" t="s">
        <v>64</v>
      </c>
      <c r="F282" s="83" t="s">
        <v>391</v>
      </c>
    </row>
    <row r="283" spans="1:6">
      <c r="A283">
        <v>282</v>
      </c>
      <c r="B283" t="s">
        <v>64</v>
      </c>
      <c r="F283" s="83" t="s">
        <v>392</v>
      </c>
    </row>
    <row r="284" spans="1:6">
      <c r="A284">
        <v>283</v>
      </c>
      <c r="B284" t="s">
        <v>64</v>
      </c>
      <c r="F284" s="83" t="s">
        <v>393</v>
      </c>
    </row>
    <row r="285" spans="1:6">
      <c r="A285">
        <v>284</v>
      </c>
      <c r="B285" t="s">
        <v>64</v>
      </c>
      <c r="F285" s="83" t="s">
        <v>394</v>
      </c>
    </row>
    <row r="286" spans="1:6">
      <c r="A286">
        <v>285</v>
      </c>
      <c r="B286" t="s">
        <v>64</v>
      </c>
      <c r="F286" s="83" t="s">
        <v>395</v>
      </c>
    </row>
    <row r="287" spans="1:6">
      <c r="A287">
        <v>286</v>
      </c>
      <c r="B287" t="s">
        <v>64</v>
      </c>
      <c r="F287" s="83" t="s">
        <v>396</v>
      </c>
    </row>
    <row r="288" spans="1:6">
      <c r="A288">
        <v>287</v>
      </c>
      <c r="B288" t="s">
        <v>64</v>
      </c>
      <c r="F288" s="83" t="s">
        <v>397</v>
      </c>
    </row>
    <row r="289" spans="1:6">
      <c r="A289">
        <v>288</v>
      </c>
      <c r="B289" t="s">
        <v>64</v>
      </c>
      <c r="F289" s="83" t="s">
        <v>398</v>
      </c>
    </row>
    <row r="290" spans="1:6">
      <c r="A290">
        <v>289</v>
      </c>
      <c r="B290" t="s">
        <v>64</v>
      </c>
      <c r="F290" s="83" t="s">
        <v>399</v>
      </c>
    </row>
    <row r="291" spans="1:6">
      <c r="A291">
        <v>290</v>
      </c>
      <c r="B291" t="s">
        <v>64</v>
      </c>
      <c r="F291" s="83" t="s">
        <v>400</v>
      </c>
    </row>
    <row r="292" spans="1:6">
      <c r="A292">
        <v>291</v>
      </c>
      <c r="B292" t="s">
        <v>64</v>
      </c>
      <c r="F292" s="83" t="s">
        <v>401</v>
      </c>
    </row>
    <row r="293" spans="1:6">
      <c r="A293">
        <v>292</v>
      </c>
      <c r="B293" t="s">
        <v>64</v>
      </c>
      <c r="F293" s="83" t="s">
        <v>402</v>
      </c>
    </row>
    <row r="294" spans="1:6">
      <c r="A294">
        <v>293</v>
      </c>
      <c r="B294" t="s">
        <v>64</v>
      </c>
      <c r="F294" s="83" t="s">
        <v>403</v>
      </c>
    </row>
    <row r="295" spans="1:6">
      <c r="A295">
        <v>294</v>
      </c>
      <c r="B295" t="s">
        <v>64</v>
      </c>
      <c r="F295" s="83" t="s">
        <v>404</v>
      </c>
    </row>
    <row r="296" spans="1:6">
      <c r="A296">
        <v>295</v>
      </c>
      <c r="B296" t="s">
        <v>64</v>
      </c>
      <c r="F296" s="83" t="s">
        <v>405</v>
      </c>
    </row>
    <row r="297" spans="1:6">
      <c r="A297">
        <v>296</v>
      </c>
      <c r="B297" t="s">
        <v>64</v>
      </c>
      <c r="F297" s="83" t="s">
        <v>406</v>
      </c>
    </row>
    <row r="298" spans="1:6">
      <c r="A298">
        <v>297</v>
      </c>
      <c r="B298" t="s">
        <v>64</v>
      </c>
      <c r="F298" s="83" t="s">
        <v>407</v>
      </c>
    </row>
    <row r="299" spans="1:6">
      <c r="A299">
        <v>298</v>
      </c>
      <c r="B299" t="s">
        <v>64</v>
      </c>
      <c r="F299" s="83" t="s">
        <v>408</v>
      </c>
    </row>
    <row r="300" spans="1:6">
      <c r="A300">
        <v>299</v>
      </c>
      <c r="B300" t="s">
        <v>64</v>
      </c>
      <c r="F300" s="83" t="s">
        <v>409</v>
      </c>
    </row>
    <row r="301" spans="1:6">
      <c r="A301">
        <v>300</v>
      </c>
      <c r="B301" t="s">
        <v>64</v>
      </c>
      <c r="F301" s="83" t="s">
        <v>410</v>
      </c>
    </row>
    <row r="302" spans="1:6">
      <c r="A302">
        <v>301</v>
      </c>
      <c r="B302" t="s">
        <v>64</v>
      </c>
      <c r="F302" s="83" t="s">
        <v>411</v>
      </c>
    </row>
    <row r="303" spans="1:6">
      <c r="A303">
        <v>302</v>
      </c>
      <c r="B303" t="s">
        <v>64</v>
      </c>
      <c r="F303" s="83" t="s">
        <v>412</v>
      </c>
    </row>
    <row r="304" spans="1:6">
      <c r="A304">
        <v>303</v>
      </c>
      <c r="B304" t="s">
        <v>64</v>
      </c>
      <c r="F304" s="83" t="s">
        <v>413</v>
      </c>
    </row>
    <row r="305" spans="1:6">
      <c r="A305">
        <v>304</v>
      </c>
      <c r="B305" t="s">
        <v>64</v>
      </c>
      <c r="F305" s="83" t="s">
        <v>414</v>
      </c>
    </row>
    <row r="306" spans="1:6">
      <c r="A306">
        <v>305</v>
      </c>
      <c r="B306" t="s">
        <v>64</v>
      </c>
      <c r="F306" s="83" t="s">
        <v>415</v>
      </c>
    </row>
    <row r="307" spans="1:6">
      <c r="A307">
        <v>306</v>
      </c>
      <c r="B307" t="s">
        <v>64</v>
      </c>
      <c r="F307" s="83" t="s">
        <v>416</v>
      </c>
    </row>
    <row r="308" spans="1:6">
      <c r="A308">
        <v>307</v>
      </c>
      <c r="B308" t="s">
        <v>64</v>
      </c>
      <c r="F308" s="83" t="s">
        <v>417</v>
      </c>
    </row>
    <row r="309" spans="1:6">
      <c r="A309">
        <v>308</v>
      </c>
      <c r="B309" t="s">
        <v>64</v>
      </c>
      <c r="F309" s="83" t="s">
        <v>418</v>
      </c>
    </row>
    <row r="310" spans="1:6">
      <c r="A310">
        <v>309</v>
      </c>
      <c r="B310" t="s">
        <v>64</v>
      </c>
      <c r="F310" s="83" t="s">
        <v>419</v>
      </c>
    </row>
    <row r="311" spans="1:6">
      <c r="A311">
        <v>310</v>
      </c>
      <c r="B311" t="s">
        <v>64</v>
      </c>
      <c r="F311" s="83" t="s">
        <v>420</v>
      </c>
    </row>
    <row r="312" spans="1:6">
      <c r="A312">
        <v>311</v>
      </c>
      <c r="B312" t="s">
        <v>64</v>
      </c>
      <c r="F312" s="83" t="s">
        <v>421</v>
      </c>
    </row>
    <row r="313" spans="1:6">
      <c r="A313">
        <v>312</v>
      </c>
      <c r="B313" t="s">
        <v>64</v>
      </c>
      <c r="F313" s="83" t="s">
        <v>422</v>
      </c>
    </row>
    <row r="314" spans="1:6">
      <c r="A314">
        <v>313</v>
      </c>
      <c r="B314" t="s">
        <v>64</v>
      </c>
      <c r="F314" s="83" t="s">
        <v>423</v>
      </c>
    </row>
    <row r="315" spans="1:6">
      <c r="A315">
        <v>314</v>
      </c>
      <c r="B315" t="s">
        <v>64</v>
      </c>
      <c r="F315" s="83" t="s">
        <v>424</v>
      </c>
    </row>
    <row r="316" spans="1:6">
      <c r="A316">
        <v>315</v>
      </c>
      <c r="B316" t="s">
        <v>64</v>
      </c>
      <c r="F316" s="83" t="s">
        <v>425</v>
      </c>
    </row>
    <row r="317" spans="1:6">
      <c r="A317">
        <v>316</v>
      </c>
      <c r="B317" t="s">
        <v>64</v>
      </c>
      <c r="F317" s="83" t="s">
        <v>426</v>
      </c>
    </row>
    <row r="318" spans="1:6">
      <c r="A318">
        <v>317</v>
      </c>
      <c r="B318" t="s">
        <v>64</v>
      </c>
      <c r="F318" s="83" t="s">
        <v>427</v>
      </c>
    </row>
    <row r="319" spans="1:6">
      <c r="A319">
        <v>318</v>
      </c>
      <c r="B319" t="s">
        <v>64</v>
      </c>
      <c r="F319" s="83" t="s">
        <v>428</v>
      </c>
    </row>
    <row r="320" spans="1:6">
      <c r="A320">
        <v>319</v>
      </c>
      <c r="B320" t="s">
        <v>64</v>
      </c>
      <c r="F320" s="83" t="s">
        <v>429</v>
      </c>
    </row>
    <row r="321" spans="1:6">
      <c r="A321">
        <v>320</v>
      </c>
      <c r="B321" t="s">
        <v>64</v>
      </c>
      <c r="F321" s="83" t="s">
        <v>430</v>
      </c>
    </row>
    <row r="322" spans="1:6">
      <c r="A322">
        <v>321</v>
      </c>
      <c r="B322" t="s">
        <v>64</v>
      </c>
      <c r="F322" s="83" t="s">
        <v>431</v>
      </c>
    </row>
    <row r="323" spans="1:6">
      <c r="A323">
        <v>322</v>
      </c>
      <c r="B323" t="s">
        <v>64</v>
      </c>
      <c r="F323" s="83" t="s">
        <v>432</v>
      </c>
    </row>
    <row r="324" spans="1:6">
      <c r="A324">
        <v>323</v>
      </c>
      <c r="B324" t="s">
        <v>64</v>
      </c>
      <c r="F324" s="83" t="s">
        <v>433</v>
      </c>
    </row>
    <row r="325" spans="1:6">
      <c r="A325">
        <v>324</v>
      </c>
      <c r="B325" t="s">
        <v>64</v>
      </c>
      <c r="F325" s="83" t="s">
        <v>434</v>
      </c>
    </row>
    <row r="326" spans="1:6">
      <c r="A326">
        <v>325</v>
      </c>
      <c r="B326" t="s">
        <v>64</v>
      </c>
      <c r="F326" s="83" t="s">
        <v>435</v>
      </c>
    </row>
    <row r="327" spans="1:6">
      <c r="A327">
        <v>326</v>
      </c>
      <c r="B327" t="s">
        <v>64</v>
      </c>
      <c r="F327" s="83" t="s">
        <v>436</v>
      </c>
    </row>
    <row r="328" spans="1:6">
      <c r="A328">
        <v>327</v>
      </c>
      <c r="B328" t="s">
        <v>64</v>
      </c>
      <c r="F328" s="83" t="s">
        <v>437</v>
      </c>
    </row>
    <row r="329" spans="1:6">
      <c r="A329">
        <v>328</v>
      </c>
      <c r="B329" t="s">
        <v>64</v>
      </c>
      <c r="F329" s="83" t="s">
        <v>438</v>
      </c>
    </row>
    <row r="330" spans="1:6">
      <c r="A330">
        <v>329</v>
      </c>
      <c r="B330" t="s">
        <v>64</v>
      </c>
      <c r="F330" s="83" t="s">
        <v>439</v>
      </c>
    </row>
    <row r="331" spans="1:6">
      <c r="A331">
        <v>330</v>
      </c>
      <c r="B331" t="s">
        <v>64</v>
      </c>
      <c r="F331" s="83" t="s">
        <v>440</v>
      </c>
    </row>
    <row r="332" spans="1:6">
      <c r="A332">
        <v>331</v>
      </c>
      <c r="B332" t="s">
        <v>64</v>
      </c>
      <c r="F332" s="83" t="s">
        <v>441</v>
      </c>
    </row>
    <row r="333" spans="1:6">
      <c r="A333">
        <v>332</v>
      </c>
      <c r="B333" t="s">
        <v>64</v>
      </c>
      <c r="F333" s="83" t="s">
        <v>442</v>
      </c>
    </row>
    <row r="334" spans="1:6">
      <c r="A334">
        <v>333</v>
      </c>
      <c r="B334" t="s">
        <v>64</v>
      </c>
      <c r="F334" s="83" t="s">
        <v>443</v>
      </c>
    </row>
    <row r="335" spans="1:6">
      <c r="A335">
        <v>334</v>
      </c>
      <c r="B335" t="s">
        <v>64</v>
      </c>
      <c r="F335" s="83" t="s">
        <v>444</v>
      </c>
    </row>
    <row r="336" spans="1:6">
      <c r="A336">
        <v>335</v>
      </c>
      <c r="B336" t="s">
        <v>64</v>
      </c>
      <c r="F336" s="83" t="s">
        <v>445</v>
      </c>
    </row>
    <row r="337" spans="1:6">
      <c r="A337">
        <v>336</v>
      </c>
      <c r="B337" t="s">
        <v>64</v>
      </c>
      <c r="F337" s="83" t="s">
        <v>446</v>
      </c>
    </row>
    <row r="338" spans="1:6">
      <c r="A338">
        <v>337</v>
      </c>
      <c r="B338" t="s">
        <v>64</v>
      </c>
      <c r="F338" s="83" t="s">
        <v>447</v>
      </c>
    </row>
    <row r="339" spans="1:6">
      <c r="A339">
        <v>338</v>
      </c>
      <c r="B339" t="s">
        <v>64</v>
      </c>
      <c r="F339" s="83" t="s">
        <v>448</v>
      </c>
    </row>
    <row r="340" spans="1:6">
      <c r="A340">
        <v>339</v>
      </c>
      <c r="B340" t="s">
        <v>64</v>
      </c>
      <c r="F340" s="83" t="s">
        <v>449</v>
      </c>
    </row>
    <row r="341" spans="1:6">
      <c r="A341">
        <v>340</v>
      </c>
      <c r="B341" t="s">
        <v>64</v>
      </c>
      <c r="F341" s="83" t="s">
        <v>450</v>
      </c>
    </row>
    <row r="342" spans="1:6">
      <c r="A342">
        <v>341</v>
      </c>
      <c r="B342" t="s">
        <v>64</v>
      </c>
      <c r="F342" s="83" t="s">
        <v>451</v>
      </c>
    </row>
    <row r="343" spans="1:6">
      <c r="A343">
        <v>342</v>
      </c>
      <c r="B343" t="s">
        <v>64</v>
      </c>
      <c r="F343" s="83" t="s">
        <v>452</v>
      </c>
    </row>
    <row r="344" spans="1:6">
      <c r="A344">
        <v>343</v>
      </c>
      <c r="B344" t="s">
        <v>64</v>
      </c>
      <c r="F344" s="83" t="s">
        <v>453</v>
      </c>
    </row>
    <row r="345" spans="1:6">
      <c r="A345">
        <v>344</v>
      </c>
      <c r="B345" t="s">
        <v>64</v>
      </c>
      <c r="F345" s="83" t="s">
        <v>454</v>
      </c>
    </row>
    <row r="346" spans="1:6">
      <c r="A346">
        <v>345</v>
      </c>
      <c r="B346" t="s">
        <v>64</v>
      </c>
      <c r="F346" s="83" t="s">
        <v>455</v>
      </c>
    </row>
    <row r="347" spans="1:6">
      <c r="A347">
        <v>346</v>
      </c>
      <c r="B347" t="s">
        <v>64</v>
      </c>
      <c r="F347" s="83" t="s">
        <v>456</v>
      </c>
    </row>
    <row r="348" spans="1:6">
      <c r="A348">
        <v>347</v>
      </c>
      <c r="B348" t="s">
        <v>64</v>
      </c>
      <c r="F348" s="83" t="s">
        <v>457</v>
      </c>
    </row>
    <row r="349" spans="1:6">
      <c r="A349">
        <v>348</v>
      </c>
      <c r="B349" t="s">
        <v>64</v>
      </c>
      <c r="F349" s="83" t="s">
        <v>458</v>
      </c>
    </row>
    <row r="350" spans="1:6">
      <c r="A350">
        <v>349</v>
      </c>
      <c r="B350" t="s">
        <v>64</v>
      </c>
      <c r="F350" s="83" t="s">
        <v>459</v>
      </c>
    </row>
    <row r="351" spans="1:6">
      <c r="A351">
        <v>350</v>
      </c>
      <c r="B351" t="s">
        <v>64</v>
      </c>
      <c r="F351" s="83" t="s">
        <v>460</v>
      </c>
    </row>
    <row r="352" spans="1:6">
      <c r="A352">
        <v>351</v>
      </c>
      <c r="B352" t="s">
        <v>64</v>
      </c>
      <c r="F352" s="83" t="s">
        <v>461</v>
      </c>
    </row>
    <row r="353" spans="1:6">
      <c r="A353">
        <v>352</v>
      </c>
      <c r="B353" t="s">
        <v>64</v>
      </c>
      <c r="F353" s="83" t="s">
        <v>462</v>
      </c>
    </row>
    <row r="354" spans="1:6">
      <c r="A354">
        <v>353</v>
      </c>
      <c r="B354" t="s">
        <v>64</v>
      </c>
      <c r="F354" s="83" t="s">
        <v>463</v>
      </c>
    </row>
    <row r="355" spans="1:6">
      <c r="A355">
        <v>354</v>
      </c>
      <c r="B355" t="s">
        <v>64</v>
      </c>
      <c r="F355" s="83" t="s">
        <v>464</v>
      </c>
    </row>
    <row r="356" spans="1:6">
      <c r="A356">
        <v>355</v>
      </c>
      <c r="B356" t="s">
        <v>64</v>
      </c>
      <c r="F356" s="83" t="s">
        <v>465</v>
      </c>
    </row>
    <row r="357" spans="1:6">
      <c r="A357">
        <v>356</v>
      </c>
      <c r="B357" t="s">
        <v>64</v>
      </c>
      <c r="F357" s="83" t="s">
        <v>466</v>
      </c>
    </row>
    <row r="358" spans="1:6">
      <c r="A358">
        <v>357</v>
      </c>
      <c r="B358" t="s">
        <v>64</v>
      </c>
      <c r="F358" s="83" t="s">
        <v>467</v>
      </c>
    </row>
    <row r="359" spans="1:6">
      <c r="A359">
        <v>358</v>
      </c>
      <c r="B359" t="s">
        <v>64</v>
      </c>
      <c r="F359" s="83" t="s">
        <v>468</v>
      </c>
    </row>
    <row r="360" spans="1:6">
      <c r="A360">
        <v>359</v>
      </c>
      <c r="B360" t="s">
        <v>64</v>
      </c>
      <c r="F360" s="83" t="s">
        <v>469</v>
      </c>
    </row>
    <row r="361" spans="1:6">
      <c r="A361">
        <v>360</v>
      </c>
      <c r="B361" t="s">
        <v>64</v>
      </c>
      <c r="F361" s="83" t="s">
        <v>470</v>
      </c>
    </row>
    <row r="362" spans="1:6">
      <c r="A362">
        <v>361</v>
      </c>
      <c r="B362" t="s">
        <v>64</v>
      </c>
      <c r="F362" s="83" t="s">
        <v>471</v>
      </c>
    </row>
    <row r="363" spans="1:6">
      <c r="A363">
        <v>362</v>
      </c>
      <c r="B363" t="s">
        <v>64</v>
      </c>
      <c r="F363" s="83" t="s">
        <v>472</v>
      </c>
    </row>
    <row r="364" spans="1:6">
      <c r="A364">
        <v>363</v>
      </c>
      <c r="B364" t="s">
        <v>64</v>
      </c>
      <c r="F364" s="83" t="s">
        <v>473</v>
      </c>
    </row>
    <row r="365" spans="1:6">
      <c r="A365">
        <v>364</v>
      </c>
      <c r="B365" t="s">
        <v>64</v>
      </c>
      <c r="F365" s="83" t="s">
        <v>474</v>
      </c>
    </row>
    <row r="366" spans="1:6">
      <c r="A366">
        <v>365</v>
      </c>
      <c r="B366" t="s">
        <v>64</v>
      </c>
      <c r="F366" s="83" t="s">
        <v>475</v>
      </c>
    </row>
    <row r="367" spans="1:6">
      <c r="A367">
        <v>366</v>
      </c>
      <c r="B367" t="s">
        <v>64</v>
      </c>
      <c r="F367" s="83" t="s">
        <v>476</v>
      </c>
    </row>
    <row r="368" spans="1:6">
      <c r="A368">
        <v>367</v>
      </c>
      <c r="B368" t="s">
        <v>64</v>
      </c>
      <c r="F368" s="83" t="s">
        <v>477</v>
      </c>
    </row>
    <row r="369" spans="1:6">
      <c r="A369">
        <v>368</v>
      </c>
      <c r="B369" t="s">
        <v>64</v>
      </c>
      <c r="F369" s="83" t="s">
        <v>478</v>
      </c>
    </row>
    <row r="370" spans="1:6">
      <c r="A370">
        <v>369</v>
      </c>
      <c r="B370" t="s">
        <v>64</v>
      </c>
      <c r="F370" s="83" t="s">
        <v>479</v>
      </c>
    </row>
    <row r="371" spans="1:6">
      <c r="A371">
        <v>370</v>
      </c>
      <c r="B371" t="s">
        <v>64</v>
      </c>
      <c r="F371" s="83" t="s">
        <v>480</v>
      </c>
    </row>
    <row r="372" spans="1:6">
      <c r="A372">
        <v>371</v>
      </c>
      <c r="B372" t="s">
        <v>64</v>
      </c>
      <c r="F372" s="83" t="s">
        <v>481</v>
      </c>
    </row>
    <row r="373" spans="1:6">
      <c r="A373">
        <v>372</v>
      </c>
      <c r="B373" t="s">
        <v>64</v>
      </c>
      <c r="F373" s="83" t="s">
        <v>482</v>
      </c>
    </row>
    <row r="374" spans="1:6">
      <c r="A374">
        <v>373</v>
      </c>
      <c r="B374" t="s">
        <v>64</v>
      </c>
      <c r="F374" s="83" t="s">
        <v>483</v>
      </c>
    </row>
    <row r="375" spans="1:6">
      <c r="A375">
        <v>374</v>
      </c>
      <c r="B375" t="s">
        <v>64</v>
      </c>
      <c r="F375" s="83" t="s">
        <v>484</v>
      </c>
    </row>
    <row r="376" spans="1:6">
      <c r="A376">
        <v>375</v>
      </c>
      <c r="B376" t="s">
        <v>64</v>
      </c>
      <c r="F376" s="83" t="s">
        <v>485</v>
      </c>
    </row>
    <row r="377" spans="1:6">
      <c r="A377">
        <v>376</v>
      </c>
      <c r="B377" t="s">
        <v>64</v>
      </c>
      <c r="F377" s="83" t="s">
        <v>486</v>
      </c>
    </row>
    <row r="378" spans="1:6">
      <c r="A378">
        <v>377</v>
      </c>
      <c r="B378" t="s">
        <v>64</v>
      </c>
      <c r="F378" s="83" t="s">
        <v>487</v>
      </c>
    </row>
    <row r="379" spans="1:6">
      <c r="A379">
        <v>378</v>
      </c>
      <c r="B379" t="s">
        <v>64</v>
      </c>
      <c r="F379" s="83" t="s">
        <v>488</v>
      </c>
    </row>
    <row r="380" spans="1:6">
      <c r="A380">
        <v>379</v>
      </c>
      <c r="B380" t="s">
        <v>64</v>
      </c>
      <c r="F380" s="83" t="s">
        <v>489</v>
      </c>
    </row>
    <row r="381" spans="1:6">
      <c r="A381">
        <v>380</v>
      </c>
      <c r="B381" t="s">
        <v>64</v>
      </c>
      <c r="F381" s="83" t="s">
        <v>490</v>
      </c>
    </row>
    <row r="382" spans="1:6">
      <c r="A382">
        <v>381</v>
      </c>
      <c r="B382" t="s">
        <v>64</v>
      </c>
      <c r="F382" s="83" t="s">
        <v>491</v>
      </c>
    </row>
    <row r="383" spans="1:6">
      <c r="A383">
        <v>382</v>
      </c>
      <c r="B383" t="s">
        <v>64</v>
      </c>
      <c r="F383" s="83" t="s">
        <v>492</v>
      </c>
    </row>
    <row r="384" spans="1:6">
      <c r="A384">
        <v>383</v>
      </c>
      <c r="B384" t="s">
        <v>64</v>
      </c>
      <c r="F384" s="83" t="s">
        <v>493</v>
      </c>
    </row>
    <row r="385" spans="1:6">
      <c r="A385">
        <v>384</v>
      </c>
      <c r="B385" t="s">
        <v>64</v>
      </c>
      <c r="F385" s="83" t="s">
        <v>494</v>
      </c>
    </row>
    <row r="386" spans="1:6">
      <c r="A386">
        <v>385</v>
      </c>
      <c r="B386" t="s">
        <v>64</v>
      </c>
      <c r="F386" s="83" t="s">
        <v>495</v>
      </c>
    </row>
    <row r="387" spans="1:6">
      <c r="A387">
        <v>386</v>
      </c>
      <c r="B387" t="s">
        <v>64</v>
      </c>
      <c r="F387" s="83" t="s">
        <v>496</v>
      </c>
    </row>
    <row r="388" spans="1:6">
      <c r="A388">
        <v>387</v>
      </c>
      <c r="B388" t="s">
        <v>64</v>
      </c>
      <c r="F388" s="83" t="s">
        <v>497</v>
      </c>
    </row>
    <row r="389" spans="1:6">
      <c r="A389">
        <v>388</v>
      </c>
      <c r="B389" t="s">
        <v>64</v>
      </c>
      <c r="F389" s="83" t="s">
        <v>498</v>
      </c>
    </row>
    <row r="390" spans="1:6">
      <c r="A390">
        <v>389</v>
      </c>
      <c r="B390" t="s">
        <v>64</v>
      </c>
      <c r="F390" s="83" t="s">
        <v>499</v>
      </c>
    </row>
    <row r="391" spans="1:6">
      <c r="A391">
        <v>390</v>
      </c>
      <c r="B391" t="s">
        <v>64</v>
      </c>
      <c r="F391" s="83" t="s">
        <v>500</v>
      </c>
    </row>
    <row r="392" spans="1:6">
      <c r="A392">
        <v>391</v>
      </c>
      <c r="B392" t="s">
        <v>64</v>
      </c>
      <c r="F392" s="83" t="s">
        <v>501</v>
      </c>
    </row>
    <row r="393" spans="1:6">
      <c r="A393">
        <v>392</v>
      </c>
      <c r="B393" t="s">
        <v>64</v>
      </c>
      <c r="F393" s="83" t="s">
        <v>502</v>
      </c>
    </row>
    <row r="394" spans="1:6">
      <c r="A394">
        <v>393</v>
      </c>
      <c r="B394" t="s">
        <v>64</v>
      </c>
      <c r="F394" s="83" t="s">
        <v>503</v>
      </c>
    </row>
    <row r="395" spans="1:6">
      <c r="A395">
        <v>394</v>
      </c>
      <c r="B395" t="s">
        <v>64</v>
      </c>
      <c r="F395" s="83" t="s">
        <v>504</v>
      </c>
    </row>
    <row r="396" spans="1:6">
      <c r="A396">
        <v>395</v>
      </c>
      <c r="B396" t="s">
        <v>64</v>
      </c>
      <c r="F396" s="83" t="s">
        <v>505</v>
      </c>
    </row>
    <row r="397" spans="1:6">
      <c r="A397">
        <v>396</v>
      </c>
      <c r="B397" t="s">
        <v>64</v>
      </c>
      <c r="F397" s="83" t="s">
        <v>506</v>
      </c>
    </row>
    <row r="398" spans="1:6">
      <c r="A398">
        <v>397</v>
      </c>
      <c r="B398" t="s">
        <v>64</v>
      </c>
      <c r="F398" s="83" t="s">
        <v>507</v>
      </c>
    </row>
    <row r="399" spans="1:6">
      <c r="A399">
        <v>398</v>
      </c>
      <c r="B399" t="s">
        <v>64</v>
      </c>
      <c r="F399" s="83" t="s">
        <v>508</v>
      </c>
    </row>
    <row r="400" spans="1:6">
      <c r="A400">
        <v>399</v>
      </c>
      <c r="B400" t="s">
        <v>64</v>
      </c>
      <c r="F400" s="83" t="s">
        <v>509</v>
      </c>
    </row>
    <row r="401" spans="1:6">
      <c r="A401">
        <v>400</v>
      </c>
      <c r="B401" t="s">
        <v>64</v>
      </c>
      <c r="F401" s="83" t="s">
        <v>510</v>
      </c>
    </row>
    <row r="402" spans="1:6">
      <c r="A402">
        <v>401</v>
      </c>
      <c r="B402" t="s">
        <v>64</v>
      </c>
      <c r="F402" s="83" t="s">
        <v>511</v>
      </c>
    </row>
    <row r="403" spans="1:6">
      <c r="A403">
        <v>402</v>
      </c>
      <c r="B403" t="s">
        <v>64</v>
      </c>
      <c r="F403" s="83" t="s">
        <v>512</v>
      </c>
    </row>
    <row r="404" spans="1:6">
      <c r="A404">
        <v>403</v>
      </c>
      <c r="B404" t="s">
        <v>64</v>
      </c>
      <c r="F404" s="83" t="s">
        <v>513</v>
      </c>
    </row>
    <row r="405" spans="1:6">
      <c r="A405">
        <v>404</v>
      </c>
      <c r="B405" t="s">
        <v>64</v>
      </c>
      <c r="F405" s="83" t="s">
        <v>514</v>
      </c>
    </row>
    <row r="406" spans="1:6">
      <c r="A406">
        <v>405</v>
      </c>
      <c r="B406" t="s">
        <v>64</v>
      </c>
      <c r="F406" s="83" t="s">
        <v>515</v>
      </c>
    </row>
    <row r="407" spans="1:6">
      <c r="A407">
        <v>406</v>
      </c>
      <c r="B407" t="s">
        <v>64</v>
      </c>
      <c r="F407" s="83" t="s">
        <v>516</v>
      </c>
    </row>
    <row r="408" spans="1:6">
      <c r="A408">
        <v>407</v>
      </c>
      <c r="B408" t="s">
        <v>64</v>
      </c>
      <c r="F408" s="83" t="s">
        <v>517</v>
      </c>
    </row>
    <row r="409" spans="1:6">
      <c r="A409">
        <v>408</v>
      </c>
      <c r="B409" t="s">
        <v>64</v>
      </c>
      <c r="F409" s="83" t="s">
        <v>518</v>
      </c>
    </row>
    <row r="410" spans="1:6">
      <c r="A410">
        <v>409</v>
      </c>
      <c r="B410" t="s">
        <v>64</v>
      </c>
      <c r="F410" s="83" t="s">
        <v>519</v>
      </c>
    </row>
    <row r="411" spans="1:6">
      <c r="A411">
        <v>410</v>
      </c>
      <c r="B411" t="s">
        <v>64</v>
      </c>
      <c r="F411" s="83" t="s">
        <v>520</v>
      </c>
    </row>
    <row r="412" spans="1:6">
      <c r="A412">
        <v>411</v>
      </c>
      <c r="B412" t="s">
        <v>64</v>
      </c>
      <c r="F412" s="83" t="s">
        <v>521</v>
      </c>
    </row>
    <row r="413" spans="1:6">
      <c r="A413">
        <v>412</v>
      </c>
      <c r="B413" t="s">
        <v>64</v>
      </c>
      <c r="F413" s="83" t="s">
        <v>522</v>
      </c>
    </row>
    <row r="414" spans="1:6">
      <c r="A414">
        <v>413</v>
      </c>
      <c r="B414" t="s">
        <v>64</v>
      </c>
      <c r="F414" s="83" t="s">
        <v>523</v>
      </c>
    </row>
    <row r="415" spans="1:6">
      <c r="A415">
        <v>414</v>
      </c>
      <c r="B415" t="s">
        <v>64</v>
      </c>
      <c r="F415" s="83" t="s">
        <v>524</v>
      </c>
    </row>
    <row r="416" spans="1:6">
      <c r="A416">
        <v>415</v>
      </c>
      <c r="B416" t="s">
        <v>64</v>
      </c>
      <c r="F416" s="83" t="s">
        <v>525</v>
      </c>
    </row>
    <row r="417" spans="1:6">
      <c r="A417">
        <v>416</v>
      </c>
      <c r="B417" t="s">
        <v>64</v>
      </c>
      <c r="F417" s="83" t="s">
        <v>526</v>
      </c>
    </row>
    <row r="418" spans="1:6">
      <c r="A418">
        <v>417</v>
      </c>
      <c r="B418" t="s">
        <v>64</v>
      </c>
      <c r="F418" s="83" t="s">
        <v>527</v>
      </c>
    </row>
    <row r="419" spans="1:6">
      <c r="A419">
        <v>418</v>
      </c>
      <c r="B419" t="s">
        <v>64</v>
      </c>
      <c r="F419" s="83" t="s">
        <v>528</v>
      </c>
    </row>
    <row r="420" spans="1:6">
      <c r="A420">
        <v>419</v>
      </c>
      <c r="B420" t="s">
        <v>64</v>
      </c>
      <c r="F420" s="83" t="s">
        <v>529</v>
      </c>
    </row>
    <row r="421" spans="1:6">
      <c r="A421">
        <v>420</v>
      </c>
      <c r="B421" t="s">
        <v>64</v>
      </c>
      <c r="F421" s="83" t="s">
        <v>530</v>
      </c>
    </row>
    <row r="422" spans="1:6">
      <c r="A422">
        <v>421</v>
      </c>
      <c r="B422" t="s">
        <v>64</v>
      </c>
      <c r="F422" s="83" t="s">
        <v>531</v>
      </c>
    </row>
    <row r="423" spans="1:6">
      <c r="A423">
        <v>422</v>
      </c>
      <c r="B423" t="s">
        <v>64</v>
      </c>
      <c r="F423" s="83" t="s">
        <v>532</v>
      </c>
    </row>
    <row r="424" spans="1:6">
      <c r="A424">
        <v>423</v>
      </c>
      <c r="B424" t="s">
        <v>64</v>
      </c>
      <c r="F424" s="83" t="s">
        <v>533</v>
      </c>
    </row>
    <row r="425" spans="1:6">
      <c r="A425">
        <v>424</v>
      </c>
      <c r="B425" t="s">
        <v>64</v>
      </c>
      <c r="F425" s="83" t="s">
        <v>534</v>
      </c>
    </row>
    <row r="426" spans="1:6">
      <c r="A426">
        <v>425</v>
      </c>
      <c r="B426" t="s">
        <v>64</v>
      </c>
      <c r="F426" s="83" t="s">
        <v>535</v>
      </c>
    </row>
    <row r="427" spans="1:6">
      <c r="A427">
        <v>426</v>
      </c>
      <c r="B427" t="s">
        <v>64</v>
      </c>
      <c r="F427" s="83" t="s">
        <v>536</v>
      </c>
    </row>
    <row r="428" spans="1:6">
      <c r="A428">
        <v>427</v>
      </c>
      <c r="B428" t="s">
        <v>64</v>
      </c>
      <c r="F428" s="83" t="s">
        <v>537</v>
      </c>
    </row>
    <row r="429" spans="1:6">
      <c r="A429">
        <v>428</v>
      </c>
      <c r="B429" t="s">
        <v>64</v>
      </c>
      <c r="F429" s="83" t="s">
        <v>538</v>
      </c>
    </row>
    <row r="430" spans="1:6">
      <c r="A430">
        <v>429</v>
      </c>
      <c r="B430" t="s">
        <v>64</v>
      </c>
      <c r="F430" s="83" t="s">
        <v>539</v>
      </c>
    </row>
    <row r="431" spans="1:6">
      <c r="A431">
        <v>430</v>
      </c>
      <c r="B431" t="s">
        <v>64</v>
      </c>
      <c r="F431" s="83" t="s">
        <v>540</v>
      </c>
    </row>
    <row r="432" spans="1:6">
      <c r="A432">
        <v>431</v>
      </c>
      <c r="B432" t="s">
        <v>64</v>
      </c>
      <c r="F432" s="83" t="s">
        <v>541</v>
      </c>
    </row>
    <row r="433" spans="1:6">
      <c r="A433">
        <v>432</v>
      </c>
      <c r="B433" t="s">
        <v>64</v>
      </c>
      <c r="F433" s="83" t="s">
        <v>542</v>
      </c>
    </row>
    <row r="434" spans="1:6">
      <c r="A434">
        <v>433</v>
      </c>
      <c r="B434" t="s">
        <v>64</v>
      </c>
      <c r="F434" s="83" t="s">
        <v>543</v>
      </c>
    </row>
    <row r="435" spans="1:6">
      <c r="A435">
        <v>434</v>
      </c>
      <c r="B435" t="s">
        <v>64</v>
      </c>
      <c r="F435" s="83" t="s">
        <v>544</v>
      </c>
    </row>
    <row r="436" spans="1:6">
      <c r="A436">
        <v>435</v>
      </c>
      <c r="B436" t="s">
        <v>64</v>
      </c>
      <c r="F436" s="83" t="s">
        <v>545</v>
      </c>
    </row>
    <row r="437" spans="1:6">
      <c r="A437">
        <v>436</v>
      </c>
      <c r="B437" t="s">
        <v>64</v>
      </c>
      <c r="F437" s="83" t="s">
        <v>546</v>
      </c>
    </row>
    <row r="438" spans="1:6">
      <c r="A438">
        <v>437</v>
      </c>
      <c r="B438" t="s">
        <v>64</v>
      </c>
      <c r="F438" s="83" t="s">
        <v>547</v>
      </c>
    </row>
    <row r="439" spans="1:6">
      <c r="A439">
        <v>438</v>
      </c>
      <c r="B439" t="s">
        <v>64</v>
      </c>
      <c r="F439" s="83" t="s">
        <v>548</v>
      </c>
    </row>
    <row r="440" spans="1:6">
      <c r="A440">
        <v>439</v>
      </c>
      <c r="B440" t="s">
        <v>64</v>
      </c>
      <c r="F440" s="83" t="s">
        <v>549</v>
      </c>
    </row>
    <row r="441" spans="1:6">
      <c r="A441">
        <v>440</v>
      </c>
      <c r="B441" t="s">
        <v>64</v>
      </c>
      <c r="F441" s="83" t="s">
        <v>550</v>
      </c>
    </row>
    <row r="442" spans="1:6">
      <c r="A442">
        <v>441</v>
      </c>
      <c r="B442" t="s">
        <v>64</v>
      </c>
      <c r="F442" s="83" t="s">
        <v>551</v>
      </c>
    </row>
    <row r="443" spans="1:6">
      <c r="A443">
        <v>442</v>
      </c>
      <c r="B443" t="s">
        <v>64</v>
      </c>
      <c r="F443" s="83" t="s">
        <v>552</v>
      </c>
    </row>
    <row r="444" spans="1:6">
      <c r="A444">
        <v>443</v>
      </c>
      <c r="B444" t="s">
        <v>64</v>
      </c>
      <c r="F444" s="83" t="s">
        <v>553</v>
      </c>
    </row>
    <row r="445" spans="1:6">
      <c r="A445">
        <v>444</v>
      </c>
      <c r="B445" t="s">
        <v>64</v>
      </c>
      <c r="F445" s="83" t="s">
        <v>554</v>
      </c>
    </row>
    <row r="446" spans="1:6">
      <c r="A446">
        <v>445</v>
      </c>
      <c r="B446" t="s">
        <v>64</v>
      </c>
      <c r="F446" s="83" t="s">
        <v>555</v>
      </c>
    </row>
    <row r="447" spans="1:6">
      <c r="A447">
        <v>446</v>
      </c>
      <c r="B447" t="s">
        <v>64</v>
      </c>
      <c r="F447" s="83" t="s">
        <v>556</v>
      </c>
    </row>
    <row r="448" spans="1:6">
      <c r="A448">
        <v>447</v>
      </c>
      <c r="B448" t="s">
        <v>64</v>
      </c>
      <c r="F448" s="83" t="s">
        <v>557</v>
      </c>
    </row>
    <row r="449" spans="1:6">
      <c r="A449">
        <v>448</v>
      </c>
      <c r="B449" t="s">
        <v>64</v>
      </c>
      <c r="F449" s="83" t="s">
        <v>558</v>
      </c>
    </row>
    <row r="450" spans="1:6">
      <c r="A450">
        <v>449</v>
      </c>
      <c r="B450" t="s">
        <v>64</v>
      </c>
      <c r="F450" s="83" t="s">
        <v>559</v>
      </c>
    </row>
    <row r="451" spans="1:6">
      <c r="A451">
        <v>450</v>
      </c>
      <c r="B451" t="s">
        <v>64</v>
      </c>
      <c r="F451" s="83" t="s">
        <v>560</v>
      </c>
    </row>
    <row r="452" spans="1:6">
      <c r="A452">
        <v>451</v>
      </c>
      <c r="B452" t="s">
        <v>64</v>
      </c>
      <c r="F452" s="83" t="s">
        <v>561</v>
      </c>
    </row>
    <row r="453" spans="1:6">
      <c r="A453">
        <v>452</v>
      </c>
      <c r="B453" t="s">
        <v>64</v>
      </c>
      <c r="F453" s="83" t="s">
        <v>562</v>
      </c>
    </row>
    <row r="454" spans="1:6">
      <c r="A454">
        <v>453</v>
      </c>
      <c r="B454" t="s">
        <v>64</v>
      </c>
      <c r="F454" s="83" t="s">
        <v>563</v>
      </c>
    </row>
    <row r="455" spans="1:6">
      <c r="A455">
        <v>454</v>
      </c>
      <c r="B455" t="s">
        <v>64</v>
      </c>
      <c r="F455" s="83" t="s">
        <v>564</v>
      </c>
    </row>
    <row r="456" spans="1:6">
      <c r="A456">
        <v>455</v>
      </c>
      <c r="B456" t="s">
        <v>64</v>
      </c>
      <c r="F456" s="83" t="s">
        <v>565</v>
      </c>
    </row>
    <row r="457" spans="1:6">
      <c r="A457">
        <v>456</v>
      </c>
      <c r="B457" t="s">
        <v>64</v>
      </c>
      <c r="F457" s="83" t="s">
        <v>566</v>
      </c>
    </row>
    <row r="458" spans="1:6">
      <c r="A458">
        <v>457</v>
      </c>
      <c r="B458" t="s">
        <v>64</v>
      </c>
      <c r="F458" s="83" t="s">
        <v>567</v>
      </c>
    </row>
    <row r="459" spans="1:6">
      <c r="A459">
        <v>458</v>
      </c>
      <c r="B459" t="s">
        <v>64</v>
      </c>
      <c r="F459" s="83" t="s">
        <v>568</v>
      </c>
    </row>
    <row r="460" spans="1:6">
      <c r="A460">
        <v>459</v>
      </c>
      <c r="B460" t="s">
        <v>64</v>
      </c>
      <c r="F460" s="83" t="s">
        <v>569</v>
      </c>
    </row>
    <row r="461" spans="1:6">
      <c r="A461">
        <v>460</v>
      </c>
      <c r="B461" t="s">
        <v>64</v>
      </c>
      <c r="F461" s="83" t="s">
        <v>570</v>
      </c>
    </row>
    <row r="462" spans="1:6">
      <c r="A462">
        <v>461</v>
      </c>
      <c r="B462" t="s">
        <v>64</v>
      </c>
      <c r="F462" s="83" t="s">
        <v>571</v>
      </c>
    </row>
    <row r="463" spans="1:6">
      <c r="A463">
        <v>462</v>
      </c>
      <c r="B463" t="s">
        <v>64</v>
      </c>
      <c r="F463" s="83" t="s">
        <v>572</v>
      </c>
    </row>
    <row r="464" spans="1:6">
      <c r="A464">
        <v>463</v>
      </c>
      <c r="B464" t="s">
        <v>64</v>
      </c>
      <c r="F464" s="83" t="s">
        <v>573</v>
      </c>
    </row>
    <row r="465" spans="1:6">
      <c r="A465">
        <v>464</v>
      </c>
      <c r="B465" t="s">
        <v>64</v>
      </c>
      <c r="F465" s="83" t="s">
        <v>574</v>
      </c>
    </row>
    <row r="466" spans="1:6">
      <c r="A466">
        <v>465</v>
      </c>
      <c r="B466" t="s">
        <v>64</v>
      </c>
      <c r="F466" s="83" t="s">
        <v>575</v>
      </c>
    </row>
    <row r="467" spans="1:6">
      <c r="A467">
        <v>466</v>
      </c>
      <c r="B467" t="s">
        <v>64</v>
      </c>
      <c r="F467" s="83" t="s">
        <v>576</v>
      </c>
    </row>
    <row r="468" spans="1:6">
      <c r="A468">
        <v>467</v>
      </c>
      <c r="B468" t="s">
        <v>64</v>
      </c>
      <c r="F468" s="83" t="s">
        <v>577</v>
      </c>
    </row>
    <row r="469" spans="1:6">
      <c r="A469">
        <v>468</v>
      </c>
      <c r="B469" t="s">
        <v>64</v>
      </c>
      <c r="F469" s="83" t="s">
        <v>578</v>
      </c>
    </row>
    <row r="470" spans="1:6">
      <c r="A470">
        <v>469</v>
      </c>
      <c r="B470" t="s">
        <v>64</v>
      </c>
      <c r="F470" s="83" t="s">
        <v>579</v>
      </c>
    </row>
    <row r="471" spans="1:6">
      <c r="A471">
        <v>470</v>
      </c>
      <c r="B471" t="s">
        <v>64</v>
      </c>
      <c r="F471" s="83" t="s">
        <v>580</v>
      </c>
    </row>
    <row r="472" spans="1:6">
      <c r="A472">
        <v>471</v>
      </c>
      <c r="B472" t="s">
        <v>64</v>
      </c>
      <c r="F472" s="83" t="s">
        <v>581</v>
      </c>
    </row>
    <row r="473" spans="1:6">
      <c r="A473">
        <v>472</v>
      </c>
      <c r="B473" t="s">
        <v>64</v>
      </c>
      <c r="F473" s="83" t="s">
        <v>582</v>
      </c>
    </row>
    <row r="474" spans="1:6">
      <c r="A474">
        <v>473</v>
      </c>
      <c r="B474" t="s">
        <v>64</v>
      </c>
      <c r="F474" s="83" t="s">
        <v>583</v>
      </c>
    </row>
    <row r="475" spans="1:6">
      <c r="A475">
        <v>474</v>
      </c>
      <c r="B475" t="s">
        <v>64</v>
      </c>
      <c r="F475" s="83" t="s">
        <v>584</v>
      </c>
    </row>
    <row r="476" spans="1:6">
      <c r="A476">
        <v>475</v>
      </c>
      <c r="B476" t="s">
        <v>64</v>
      </c>
      <c r="F476" s="83" t="s">
        <v>585</v>
      </c>
    </row>
    <row r="477" spans="1:6">
      <c r="A477">
        <v>476</v>
      </c>
      <c r="B477" t="s">
        <v>64</v>
      </c>
      <c r="F477" s="83" t="s">
        <v>586</v>
      </c>
    </row>
    <row r="478" spans="1:6">
      <c r="A478">
        <v>477</v>
      </c>
      <c r="B478" t="s">
        <v>64</v>
      </c>
      <c r="F478" s="83" t="s">
        <v>587</v>
      </c>
    </row>
    <row r="479" spans="1:6">
      <c r="A479">
        <v>478</v>
      </c>
      <c r="B479" t="s">
        <v>64</v>
      </c>
      <c r="F479" s="83" t="s">
        <v>588</v>
      </c>
    </row>
    <row r="480" spans="1:6">
      <c r="A480">
        <v>479</v>
      </c>
      <c r="B480" t="s">
        <v>64</v>
      </c>
      <c r="F480" s="83" t="s">
        <v>589</v>
      </c>
    </row>
    <row r="481" spans="1:6">
      <c r="A481">
        <v>480</v>
      </c>
      <c r="B481" t="s">
        <v>64</v>
      </c>
      <c r="F481" s="83" t="s">
        <v>590</v>
      </c>
    </row>
    <row r="482" spans="1:6">
      <c r="A482">
        <v>481</v>
      </c>
      <c r="B482" t="s">
        <v>64</v>
      </c>
      <c r="F482" s="83" t="s">
        <v>591</v>
      </c>
    </row>
    <row r="483" spans="1:6">
      <c r="A483">
        <v>482</v>
      </c>
      <c r="B483" t="s">
        <v>64</v>
      </c>
      <c r="F483" s="83" t="s">
        <v>592</v>
      </c>
    </row>
    <row r="484" spans="1:6">
      <c r="A484">
        <v>483</v>
      </c>
      <c r="B484" t="s">
        <v>64</v>
      </c>
      <c r="F484" s="83" t="s">
        <v>593</v>
      </c>
    </row>
    <row r="485" spans="1:6">
      <c r="A485">
        <v>484</v>
      </c>
      <c r="B485" t="s">
        <v>64</v>
      </c>
      <c r="F485" s="83" t="s">
        <v>594</v>
      </c>
    </row>
    <row r="486" spans="1:6">
      <c r="A486">
        <v>485</v>
      </c>
      <c r="B486" t="s">
        <v>64</v>
      </c>
      <c r="F486" s="83" t="s">
        <v>595</v>
      </c>
    </row>
    <row r="487" spans="1:6">
      <c r="A487">
        <v>486</v>
      </c>
      <c r="B487" t="s">
        <v>64</v>
      </c>
      <c r="F487" s="83" t="s">
        <v>596</v>
      </c>
    </row>
    <row r="488" spans="1:6">
      <c r="A488">
        <v>487</v>
      </c>
      <c r="B488" t="s">
        <v>64</v>
      </c>
      <c r="F488" s="83" t="s">
        <v>597</v>
      </c>
    </row>
    <row r="489" spans="1:6">
      <c r="A489">
        <v>488</v>
      </c>
      <c r="B489" t="s">
        <v>64</v>
      </c>
      <c r="F489" s="83" t="s">
        <v>598</v>
      </c>
    </row>
    <row r="490" spans="1:6">
      <c r="A490">
        <v>489</v>
      </c>
      <c r="B490" t="s">
        <v>64</v>
      </c>
      <c r="F490" s="83" t="s">
        <v>599</v>
      </c>
    </row>
    <row r="491" spans="1:6">
      <c r="A491">
        <v>490</v>
      </c>
      <c r="B491" t="s">
        <v>64</v>
      </c>
      <c r="F491" s="83" t="s">
        <v>600</v>
      </c>
    </row>
    <row r="492" spans="1:6">
      <c r="A492">
        <v>491</v>
      </c>
      <c r="B492" t="s">
        <v>64</v>
      </c>
      <c r="F492" s="83" t="s">
        <v>601</v>
      </c>
    </row>
    <row r="493" spans="1:6">
      <c r="A493">
        <v>492</v>
      </c>
      <c r="B493" t="s">
        <v>64</v>
      </c>
      <c r="F493" s="83" t="s">
        <v>602</v>
      </c>
    </row>
    <row r="494" spans="1:6">
      <c r="A494">
        <v>493</v>
      </c>
      <c r="B494" t="s">
        <v>64</v>
      </c>
      <c r="F494" s="83" t="s">
        <v>603</v>
      </c>
    </row>
    <row r="495" spans="1:6">
      <c r="A495">
        <v>494</v>
      </c>
      <c r="B495" t="s">
        <v>64</v>
      </c>
      <c r="F495" s="83" t="s">
        <v>604</v>
      </c>
    </row>
    <row r="496" spans="1:6">
      <c r="A496">
        <v>495</v>
      </c>
      <c r="B496" t="s">
        <v>64</v>
      </c>
      <c r="F496" s="83" t="s">
        <v>605</v>
      </c>
    </row>
    <row r="497" spans="1:6">
      <c r="A497">
        <v>496</v>
      </c>
      <c r="B497" t="s">
        <v>64</v>
      </c>
      <c r="F497" s="83" t="s">
        <v>606</v>
      </c>
    </row>
    <row r="498" spans="1:6">
      <c r="A498">
        <v>497</v>
      </c>
      <c r="B498" t="s">
        <v>64</v>
      </c>
      <c r="F498" s="83" t="s">
        <v>607</v>
      </c>
    </row>
    <row r="499" spans="1:6">
      <c r="A499">
        <v>498</v>
      </c>
      <c r="B499" t="s">
        <v>64</v>
      </c>
      <c r="F499" s="83" t="s">
        <v>608</v>
      </c>
    </row>
    <row r="500" spans="1:6">
      <c r="A500">
        <v>499</v>
      </c>
      <c r="B500" t="s">
        <v>64</v>
      </c>
      <c r="F500" s="83" t="s">
        <v>609</v>
      </c>
    </row>
    <row r="501" spans="1:6">
      <c r="A501">
        <v>500</v>
      </c>
      <c r="B501" t="s">
        <v>64</v>
      </c>
      <c r="F501" s="83" t="s">
        <v>610</v>
      </c>
    </row>
    <row r="502" spans="1:6">
      <c r="A502">
        <v>501</v>
      </c>
      <c r="B502" t="s">
        <v>64</v>
      </c>
      <c r="F502" s="83" t="s">
        <v>611</v>
      </c>
    </row>
    <row r="503" spans="1:6">
      <c r="A503">
        <v>502</v>
      </c>
      <c r="B503" t="s">
        <v>64</v>
      </c>
      <c r="F503" s="83" t="s">
        <v>612</v>
      </c>
    </row>
    <row r="504" spans="1:6">
      <c r="A504">
        <v>503</v>
      </c>
      <c r="B504" t="s">
        <v>64</v>
      </c>
      <c r="F504" s="83" t="s">
        <v>613</v>
      </c>
    </row>
    <row r="505" spans="1:6">
      <c r="A505">
        <v>504</v>
      </c>
      <c r="B505" t="s">
        <v>64</v>
      </c>
      <c r="F505" s="83" t="s">
        <v>614</v>
      </c>
    </row>
    <row r="506" spans="1:6">
      <c r="A506">
        <v>505</v>
      </c>
      <c r="B506" t="s">
        <v>64</v>
      </c>
      <c r="F506" s="83" t="s">
        <v>615</v>
      </c>
    </row>
    <row r="507" spans="1:6">
      <c r="A507">
        <v>506</v>
      </c>
      <c r="B507" t="s">
        <v>64</v>
      </c>
      <c r="F507" s="83" t="s">
        <v>616</v>
      </c>
    </row>
    <row r="508" spans="1:6">
      <c r="A508">
        <v>507</v>
      </c>
      <c r="B508" t="s">
        <v>64</v>
      </c>
      <c r="F508" s="83" t="s">
        <v>617</v>
      </c>
    </row>
    <row r="509" spans="1:6">
      <c r="A509">
        <v>508</v>
      </c>
      <c r="B509" t="s">
        <v>64</v>
      </c>
      <c r="F509" s="83" t="s">
        <v>618</v>
      </c>
    </row>
    <row r="510" spans="1:6">
      <c r="A510">
        <v>509</v>
      </c>
      <c r="B510" t="s">
        <v>64</v>
      </c>
      <c r="F510" s="83" t="s">
        <v>619</v>
      </c>
    </row>
    <row r="511" spans="1:6">
      <c r="A511">
        <v>510</v>
      </c>
      <c r="B511" t="s">
        <v>64</v>
      </c>
      <c r="F511" s="83" t="s">
        <v>620</v>
      </c>
    </row>
    <row r="512" spans="1:6">
      <c r="A512">
        <v>511</v>
      </c>
      <c r="B512" t="s">
        <v>64</v>
      </c>
      <c r="F512" s="83" t="s">
        <v>621</v>
      </c>
    </row>
    <row r="513" spans="1:6">
      <c r="A513">
        <v>512</v>
      </c>
      <c r="B513" t="s">
        <v>64</v>
      </c>
      <c r="F513" s="83" t="s">
        <v>622</v>
      </c>
    </row>
    <row r="514" spans="1:6">
      <c r="A514">
        <v>513</v>
      </c>
      <c r="B514" t="s">
        <v>64</v>
      </c>
      <c r="F514" s="83" t="s">
        <v>623</v>
      </c>
    </row>
    <row r="515" spans="1:6">
      <c r="A515">
        <v>514</v>
      </c>
      <c r="B515" t="s">
        <v>64</v>
      </c>
      <c r="F515" s="83" t="s">
        <v>624</v>
      </c>
    </row>
    <row r="516" spans="1:6">
      <c r="A516">
        <v>515</v>
      </c>
      <c r="B516" t="s">
        <v>64</v>
      </c>
      <c r="F516" s="83" t="s">
        <v>625</v>
      </c>
    </row>
    <row r="517" spans="1:6">
      <c r="A517">
        <v>516</v>
      </c>
      <c r="B517" t="s">
        <v>64</v>
      </c>
      <c r="F517" s="83" t="s">
        <v>626</v>
      </c>
    </row>
    <row r="518" spans="1:6">
      <c r="A518">
        <v>517</v>
      </c>
      <c r="B518" t="s">
        <v>64</v>
      </c>
      <c r="F518" s="83" t="s">
        <v>627</v>
      </c>
    </row>
    <row r="519" spans="1:6">
      <c r="A519">
        <v>518</v>
      </c>
      <c r="B519" t="s">
        <v>64</v>
      </c>
      <c r="F519" s="83" t="s">
        <v>628</v>
      </c>
    </row>
    <row r="520" spans="1:6">
      <c r="A520">
        <v>519</v>
      </c>
      <c r="B520" t="s">
        <v>64</v>
      </c>
      <c r="F520" s="83" t="s">
        <v>629</v>
      </c>
    </row>
    <row r="521" spans="1:6">
      <c r="A521">
        <v>520</v>
      </c>
      <c r="B521" t="s">
        <v>64</v>
      </c>
      <c r="F521" s="83" t="s">
        <v>630</v>
      </c>
    </row>
    <row r="522" spans="1:6">
      <c r="A522">
        <v>521</v>
      </c>
      <c r="B522" t="s">
        <v>64</v>
      </c>
      <c r="F522" s="83" t="s">
        <v>631</v>
      </c>
    </row>
    <row r="523" spans="1:6">
      <c r="A523">
        <v>522</v>
      </c>
      <c r="B523" t="s">
        <v>64</v>
      </c>
      <c r="F523" s="83" t="s">
        <v>632</v>
      </c>
    </row>
    <row r="524" spans="1:6">
      <c r="A524">
        <v>523</v>
      </c>
      <c r="B524" t="s">
        <v>64</v>
      </c>
      <c r="F524" s="83" t="s">
        <v>633</v>
      </c>
    </row>
    <row r="525" spans="1:6">
      <c r="A525">
        <v>524</v>
      </c>
      <c r="B525" t="s">
        <v>64</v>
      </c>
      <c r="F525" s="83" t="s">
        <v>634</v>
      </c>
    </row>
    <row r="526" spans="1:6">
      <c r="A526">
        <v>525</v>
      </c>
      <c r="B526" t="s">
        <v>64</v>
      </c>
      <c r="F526" s="83" t="s">
        <v>635</v>
      </c>
    </row>
    <row r="527" spans="1:6">
      <c r="A527">
        <v>526</v>
      </c>
      <c r="B527" t="s">
        <v>64</v>
      </c>
      <c r="F527" s="83" t="s">
        <v>636</v>
      </c>
    </row>
    <row r="528" spans="1:6">
      <c r="A528">
        <v>527</v>
      </c>
      <c r="B528" t="s">
        <v>64</v>
      </c>
      <c r="F528" s="83" t="s">
        <v>637</v>
      </c>
    </row>
    <row r="529" spans="1:6">
      <c r="A529">
        <v>528</v>
      </c>
      <c r="B529" t="s">
        <v>64</v>
      </c>
      <c r="F529" s="83" t="s">
        <v>638</v>
      </c>
    </row>
    <row r="530" spans="1:6">
      <c r="A530">
        <v>529</v>
      </c>
      <c r="B530" t="s">
        <v>64</v>
      </c>
      <c r="F530" s="83" t="s">
        <v>639</v>
      </c>
    </row>
    <row r="531" spans="1:6">
      <c r="A531">
        <v>530</v>
      </c>
      <c r="B531" t="s">
        <v>64</v>
      </c>
      <c r="F531" s="83" t="s">
        <v>640</v>
      </c>
    </row>
    <row r="532" spans="1:6">
      <c r="A532">
        <v>531</v>
      </c>
      <c r="B532" t="s">
        <v>64</v>
      </c>
      <c r="F532" s="83" t="s">
        <v>641</v>
      </c>
    </row>
    <row r="533" spans="1:6">
      <c r="A533">
        <v>532</v>
      </c>
      <c r="B533" t="s">
        <v>64</v>
      </c>
      <c r="F533" s="83" t="s">
        <v>642</v>
      </c>
    </row>
    <row r="534" spans="1:6">
      <c r="A534">
        <v>533</v>
      </c>
      <c r="B534" t="s">
        <v>64</v>
      </c>
      <c r="F534" s="83" t="s">
        <v>643</v>
      </c>
    </row>
    <row r="535" spans="1:6">
      <c r="A535">
        <v>534</v>
      </c>
      <c r="B535" t="s">
        <v>64</v>
      </c>
      <c r="F535" s="83" t="s">
        <v>644</v>
      </c>
    </row>
    <row r="536" spans="1:6">
      <c r="A536">
        <v>535</v>
      </c>
      <c r="B536" t="s">
        <v>64</v>
      </c>
      <c r="F536" s="83" t="s">
        <v>645</v>
      </c>
    </row>
    <row r="537" spans="1:6">
      <c r="A537">
        <v>536</v>
      </c>
      <c r="B537" t="s">
        <v>64</v>
      </c>
      <c r="F537" s="83" t="s">
        <v>646</v>
      </c>
    </row>
    <row r="538" spans="1:6">
      <c r="A538">
        <v>537</v>
      </c>
      <c r="B538" t="s">
        <v>64</v>
      </c>
      <c r="F538" s="83" t="s">
        <v>647</v>
      </c>
    </row>
    <row r="539" spans="1:6">
      <c r="A539">
        <v>538</v>
      </c>
      <c r="B539" t="s">
        <v>64</v>
      </c>
      <c r="F539" s="83" t="s">
        <v>648</v>
      </c>
    </row>
    <row r="540" spans="1:6">
      <c r="A540">
        <v>539</v>
      </c>
      <c r="B540" t="s">
        <v>64</v>
      </c>
      <c r="F540" s="83" t="s">
        <v>649</v>
      </c>
    </row>
    <row r="541" spans="1:6">
      <c r="A541">
        <v>540</v>
      </c>
      <c r="B541" t="s">
        <v>64</v>
      </c>
      <c r="F541" s="83" t="s">
        <v>650</v>
      </c>
    </row>
    <row r="542" spans="1:6">
      <c r="A542">
        <v>541</v>
      </c>
      <c r="B542" t="s">
        <v>64</v>
      </c>
      <c r="F542" s="83" t="s">
        <v>651</v>
      </c>
    </row>
    <row r="543" spans="1:6">
      <c r="A543">
        <v>542</v>
      </c>
      <c r="B543" t="s">
        <v>64</v>
      </c>
      <c r="F543" s="83" t="s">
        <v>652</v>
      </c>
    </row>
    <row r="544" spans="1:6">
      <c r="A544">
        <v>543</v>
      </c>
      <c r="B544" t="s">
        <v>64</v>
      </c>
      <c r="F544" s="83" t="s">
        <v>653</v>
      </c>
    </row>
    <row r="545" spans="1:6">
      <c r="A545">
        <v>544</v>
      </c>
      <c r="B545" t="s">
        <v>64</v>
      </c>
      <c r="F545" s="83" t="s">
        <v>654</v>
      </c>
    </row>
    <row r="546" spans="1:6">
      <c r="A546">
        <v>545</v>
      </c>
      <c r="B546" t="s">
        <v>64</v>
      </c>
      <c r="F546" s="83" t="s">
        <v>655</v>
      </c>
    </row>
    <row r="547" spans="1:6">
      <c r="A547">
        <v>546</v>
      </c>
      <c r="B547" t="s">
        <v>64</v>
      </c>
      <c r="F547" s="83" t="s">
        <v>656</v>
      </c>
    </row>
    <row r="548" spans="1:6">
      <c r="A548">
        <v>547</v>
      </c>
      <c r="B548" t="s">
        <v>64</v>
      </c>
      <c r="F548" s="83" t="s">
        <v>657</v>
      </c>
    </row>
    <row r="549" spans="1:6">
      <c r="A549">
        <v>548</v>
      </c>
      <c r="B549" t="s">
        <v>64</v>
      </c>
      <c r="F549" s="83" t="s">
        <v>658</v>
      </c>
    </row>
    <row r="550" spans="1:6">
      <c r="A550">
        <v>549</v>
      </c>
      <c r="B550" t="s">
        <v>64</v>
      </c>
      <c r="F550" s="83" t="s">
        <v>659</v>
      </c>
    </row>
    <row r="551" spans="1:6">
      <c r="A551">
        <v>550</v>
      </c>
      <c r="B551" t="s">
        <v>64</v>
      </c>
      <c r="F551" s="83" t="s">
        <v>660</v>
      </c>
    </row>
    <row r="552" spans="1:6">
      <c r="A552">
        <v>551</v>
      </c>
      <c r="B552" t="s">
        <v>64</v>
      </c>
      <c r="F552" s="83" t="s">
        <v>661</v>
      </c>
    </row>
    <row r="553" spans="1:6">
      <c r="A553">
        <v>552</v>
      </c>
      <c r="B553" t="s">
        <v>64</v>
      </c>
      <c r="F553" s="83" t="s">
        <v>662</v>
      </c>
    </row>
    <row r="554" spans="1:6">
      <c r="A554">
        <v>553</v>
      </c>
      <c r="B554" t="s">
        <v>64</v>
      </c>
      <c r="F554" s="83" t="s">
        <v>663</v>
      </c>
    </row>
    <row r="555" spans="1:6">
      <c r="A555">
        <v>554</v>
      </c>
      <c r="B555" t="s">
        <v>64</v>
      </c>
      <c r="F555" s="83" t="s">
        <v>664</v>
      </c>
    </row>
    <row r="556" spans="1:6">
      <c r="A556">
        <v>555</v>
      </c>
      <c r="B556" t="s">
        <v>64</v>
      </c>
      <c r="F556" s="83" t="s">
        <v>665</v>
      </c>
    </row>
    <row r="557" spans="1:6">
      <c r="A557">
        <v>556</v>
      </c>
      <c r="B557" t="s">
        <v>64</v>
      </c>
      <c r="F557" s="83" t="s">
        <v>666</v>
      </c>
    </row>
    <row r="558" spans="1:6">
      <c r="A558">
        <v>557</v>
      </c>
      <c r="B558" t="s">
        <v>64</v>
      </c>
      <c r="F558" s="83" t="s">
        <v>667</v>
      </c>
    </row>
    <row r="559" spans="1:6">
      <c r="A559">
        <v>558</v>
      </c>
      <c r="B559" t="s">
        <v>64</v>
      </c>
      <c r="F559" s="83" t="s">
        <v>668</v>
      </c>
    </row>
    <row r="560" spans="1:6">
      <c r="A560">
        <v>559</v>
      </c>
      <c r="B560" t="s">
        <v>64</v>
      </c>
      <c r="F560" s="83" t="s">
        <v>669</v>
      </c>
    </row>
    <row r="561" spans="1:6">
      <c r="A561">
        <v>560</v>
      </c>
      <c r="B561" t="s">
        <v>64</v>
      </c>
      <c r="F561" s="83" t="s">
        <v>670</v>
      </c>
    </row>
    <row r="562" spans="1:6">
      <c r="A562">
        <v>561</v>
      </c>
      <c r="B562" t="s">
        <v>64</v>
      </c>
      <c r="F562" s="83" t="s">
        <v>671</v>
      </c>
    </row>
    <row r="563" spans="1:6">
      <c r="A563">
        <v>562</v>
      </c>
      <c r="B563" t="s">
        <v>64</v>
      </c>
      <c r="F563" s="83" t="s">
        <v>672</v>
      </c>
    </row>
    <row r="564" spans="1:6">
      <c r="A564">
        <v>563</v>
      </c>
      <c r="B564" t="s">
        <v>64</v>
      </c>
      <c r="F564" s="83" t="s">
        <v>673</v>
      </c>
    </row>
    <row r="565" spans="1:6">
      <c r="A565">
        <v>564</v>
      </c>
      <c r="B565" t="s">
        <v>64</v>
      </c>
      <c r="F565" s="83" t="s">
        <v>674</v>
      </c>
    </row>
    <row r="566" spans="1:6">
      <c r="A566">
        <v>565</v>
      </c>
      <c r="B566" t="s">
        <v>64</v>
      </c>
      <c r="F566" s="83" t="s">
        <v>675</v>
      </c>
    </row>
    <row r="567" spans="1:6">
      <c r="A567">
        <v>566</v>
      </c>
      <c r="B567" t="s">
        <v>64</v>
      </c>
      <c r="F567" s="83" t="s">
        <v>676</v>
      </c>
    </row>
    <row r="568" spans="1:6">
      <c r="A568">
        <v>567</v>
      </c>
      <c r="B568" t="s">
        <v>64</v>
      </c>
      <c r="F568" s="83" t="s">
        <v>677</v>
      </c>
    </row>
    <row r="569" spans="1:6">
      <c r="A569">
        <v>568</v>
      </c>
      <c r="B569" t="s">
        <v>64</v>
      </c>
      <c r="F569" s="83" t="s">
        <v>678</v>
      </c>
    </row>
    <row r="570" spans="1:6">
      <c r="A570">
        <v>569</v>
      </c>
      <c r="B570" t="s">
        <v>64</v>
      </c>
      <c r="F570" s="83" t="s">
        <v>679</v>
      </c>
    </row>
    <row r="571" spans="1:6">
      <c r="A571">
        <v>570</v>
      </c>
      <c r="B571" t="s">
        <v>64</v>
      </c>
      <c r="F571" s="83" t="s">
        <v>680</v>
      </c>
    </row>
    <row r="572" spans="1:6">
      <c r="A572">
        <v>571</v>
      </c>
      <c r="B572" t="s">
        <v>64</v>
      </c>
      <c r="F572" s="83" t="s">
        <v>681</v>
      </c>
    </row>
    <row r="573" spans="1:6">
      <c r="A573">
        <v>572</v>
      </c>
      <c r="B573" t="s">
        <v>64</v>
      </c>
      <c r="F573" s="83" t="s">
        <v>682</v>
      </c>
    </row>
    <row r="574" spans="1:6">
      <c r="A574">
        <v>573</v>
      </c>
      <c r="B574" t="s">
        <v>64</v>
      </c>
      <c r="F574" s="83" t="s">
        <v>683</v>
      </c>
    </row>
    <row r="575" spans="1:6">
      <c r="A575">
        <v>574</v>
      </c>
      <c r="B575" t="s">
        <v>64</v>
      </c>
      <c r="F575" s="83" t="s">
        <v>684</v>
      </c>
    </row>
    <row r="576" spans="1:6">
      <c r="A576">
        <v>575</v>
      </c>
      <c r="B576" t="s">
        <v>64</v>
      </c>
      <c r="F576" s="83" t="s">
        <v>685</v>
      </c>
    </row>
    <row r="577" spans="1:6">
      <c r="A577">
        <v>576</v>
      </c>
      <c r="B577" t="s">
        <v>64</v>
      </c>
      <c r="F577" s="83" t="s">
        <v>686</v>
      </c>
    </row>
    <row r="578" spans="1:6">
      <c r="A578">
        <v>577</v>
      </c>
      <c r="B578" t="s">
        <v>64</v>
      </c>
      <c r="F578" s="83" t="s">
        <v>687</v>
      </c>
    </row>
    <row r="579" spans="1:6">
      <c r="A579">
        <v>578</v>
      </c>
      <c r="B579" t="s">
        <v>64</v>
      </c>
      <c r="F579" s="83" t="s">
        <v>688</v>
      </c>
    </row>
    <row r="580" spans="1:6">
      <c r="A580">
        <v>579</v>
      </c>
      <c r="B580" t="s">
        <v>64</v>
      </c>
      <c r="F580" s="83" t="s">
        <v>689</v>
      </c>
    </row>
    <row r="581" spans="1:6">
      <c r="A581">
        <v>580</v>
      </c>
      <c r="B581" t="s">
        <v>64</v>
      </c>
      <c r="F581" s="83" t="s">
        <v>690</v>
      </c>
    </row>
    <row r="582" spans="1:6">
      <c r="A582">
        <v>581</v>
      </c>
      <c r="B582" t="s">
        <v>64</v>
      </c>
      <c r="F582" s="83" t="s">
        <v>691</v>
      </c>
    </row>
    <row r="583" spans="1:6">
      <c r="A583">
        <v>582</v>
      </c>
      <c r="B583" t="s">
        <v>64</v>
      </c>
      <c r="F583" s="83" t="s">
        <v>692</v>
      </c>
    </row>
    <row r="584" spans="1:6">
      <c r="A584">
        <v>583</v>
      </c>
      <c r="B584" t="s">
        <v>64</v>
      </c>
      <c r="F584" s="83" t="s">
        <v>693</v>
      </c>
    </row>
    <row r="585" spans="1:6">
      <c r="A585">
        <v>584</v>
      </c>
      <c r="B585" t="s">
        <v>64</v>
      </c>
      <c r="F585" s="83" t="s">
        <v>694</v>
      </c>
    </row>
    <row r="586" spans="1:6">
      <c r="A586">
        <v>585</v>
      </c>
      <c r="B586" t="s">
        <v>64</v>
      </c>
      <c r="F586" s="83" t="s">
        <v>695</v>
      </c>
    </row>
    <row r="587" spans="1:6">
      <c r="A587">
        <v>586</v>
      </c>
      <c r="B587" t="s">
        <v>64</v>
      </c>
      <c r="F587" s="83" t="s">
        <v>696</v>
      </c>
    </row>
    <row r="588" spans="1:6">
      <c r="A588">
        <v>587</v>
      </c>
      <c r="B588" t="s">
        <v>64</v>
      </c>
      <c r="F588" s="83" t="s">
        <v>697</v>
      </c>
    </row>
    <row r="589" spans="1:6">
      <c r="A589">
        <v>588</v>
      </c>
      <c r="B589" t="s">
        <v>64</v>
      </c>
      <c r="F589" s="83" t="s">
        <v>698</v>
      </c>
    </row>
    <row r="590" spans="1:6">
      <c r="A590">
        <v>589</v>
      </c>
      <c r="B590" t="s">
        <v>64</v>
      </c>
      <c r="F590" s="83" t="s">
        <v>699</v>
      </c>
    </row>
    <row r="591" spans="1:6">
      <c r="A591">
        <v>590</v>
      </c>
      <c r="B591" t="s">
        <v>64</v>
      </c>
      <c r="F591" s="83" t="s">
        <v>700</v>
      </c>
    </row>
    <row r="592" spans="1:6">
      <c r="A592">
        <v>591</v>
      </c>
      <c r="B592" t="s">
        <v>64</v>
      </c>
      <c r="F592" s="83" t="s">
        <v>701</v>
      </c>
    </row>
    <row r="593" spans="1:6">
      <c r="A593">
        <v>592</v>
      </c>
      <c r="B593" t="s">
        <v>64</v>
      </c>
      <c r="F593" s="83" t="s">
        <v>702</v>
      </c>
    </row>
    <row r="594" spans="1:6">
      <c r="A594">
        <v>593</v>
      </c>
      <c r="B594" t="s">
        <v>64</v>
      </c>
      <c r="F594" s="83" t="s">
        <v>703</v>
      </c>
    </row>
    <row r="595" spans="1:6">
      <c r="A595">
        <v>594</v>
      </c>
      <c r="B595" t="s">
        <v>64</v>
      </c>
      <c r="F595" s="83" t="s">
        <v>704</v>
      </c>
    </row>
    <row r="596" spans="1:6">
      <c r="A596">
        <v>595</v>
      </c>
      <c r="B596" t="s">
        <v>64</v>
      </c>
      <c r="F596" s="83" t="s">
        <v>705</v>
      </c>
    </row>
    <row r="597" spans="1:6">
      <c r="A597">
        <v>596</v>
      </c>
      <c r="B597" t="s">
        <v>64</v>
      </c>
      <c r="F597" s="83" t="s">
        <v>706</v>
      </c>
    </row>
    <row r="598" spans="1:6">
      <c r="A598">
        <v>597</v>
      </c>
      <c r="B598" t="s">
        <v>64</v>
      </c>
      <c r="F598" s="83" t="s">
        <v>707</v>
      </c>
    </row>
    <row r="599" spans="1:6">
      <c r="A599">
        <v>598</v>
      </c>
      <c r="B599" t="s">
        <v>64</v>
      </c>
      <c r="F599" s="83" t="s">
        <v>708</v>
      </c>
    </row>
    <row r="600" spans="1:6">
      <c r="A600">
        <v>599</v>
      </c>
      <c r="B600" t="s">
        <v>64</v>
      </c>
      <c r="F600" s="83" t="s">
        <v>709</v>
      </c>
    </row>
    <row r="601" spans="1:6">
      <c r="A601">
        <v>600</v>
      </c>
      <c r="B601" t="s">
        <v>64</v>
      </c>
      <c r="F601" s="83" t="s">
        <v>710</v>
      </c>
    </row>
    <row r="602" spans="1:6">
      <c r="A602">
        <v>601</v>
      </c>
      <c r="B602" t="s">
        <v>64</v>
      </c>
      <c r="F602" s="83" t="s">
        <v>711</v>
      </c>
    </row>
    <row r="603" spans="1:6">
      <c r="A603">
        <v>602</v>
      </c>
      <c r="B603" t="s">
        <v>64</v>
      </c>
      <c r="F603" s="83" t="s">
        <v>712</v>
      </c>
    </row>
    <row r="604" spans="1:6">
      <c r="A604">
        <v>603</v>
      </c>
      <c r="B604" t="s">
        <v>64</v>
      </c>
      <c r="F604" s="83" t="s">
        <v>713</v>
      </c>
    </row>
    <row r="605" spans="1:6">
      <c r="A605">
        <v>604</v>
      </c>
      <c r="B605" t="s">
        <v>64</v>
      </c>
      <c r="F605" s="83" t="s">
        <v>714</v>
      </c>
    </row>
    <row r="606" spans="1:6">
      <c r="A606">
        <v>605</v>
      </c>
      <c r="B606" t="s">
        <v>64</v>
      </c>
      <c r="F606" s="83" t="s">
        <v>715</v>
      </c>
    </row>
    <row r="607" spans="1:6">
      <c r="A607">
        <v>606</v>
      </c>
      <c r="B607" t="s">
        <v>64</v>
      </c>
      <c r="F607" s="83" t="s">
        <v>716</v>
      </c>
    </row>
    <row r="608" spans="1:6">
      <c r="A608">
        <v>607</v>
      </c>
      <c r="B608" t="s">
        <v>64</v>
      </c>
      <c r="F608" s="83" t="s">
        <v>717</v>
      </c>
    </row>
    <row r="609" spans="1:6">
      <c r="A609">
        <v>608</v>
      </c>
      <c r="B609" t="s">
        <v>64</v>
      </c>
      <c r="F609" s="83" t="s">
        <v>718</v>
      </c>
    </row>
    <row r="610" spans="1:6">
      <c r="A610">
        <v>609</v>
      </c>
      <c r="B610" t="s">
        <v>64</v>
      </c>
      <c r="F610" s="83" t="s">
        <v>719</v>
      </c>
    </row>
    <row r="611" spans="1:6">
      <c r="A611">
        <v>610</v>
      </c>
      <c r="B611" t="s">
        <v>64</v>
      </c>
      <c r="F611" s="83" t="s">
        <v>720</v>
      </c>
    </row>
    <row r="612" spans="1:6">
      <c r="A612">
        <v>611</v>
      </c>
      <c r="B612" t="s">
        <v>64</v>
      </c>
      <c r="F612" s="83" t="s">
        <v>721</v>
      </c>
    </row>
    <row r="613" spans="1:6">
      <c r="A613">
        <v>612</v>
      </c>
      <c r="B613" t="s">
        <v>64</v>
      </c>
      <c r="F613" s="83" t="s">
        <v>722</v>
      </c>
    </row>
    <row r="614" spans="1:6">
      <c r="A614">
        <v>613</v>
      </c>
      <c r="B614" t="s">
        <v>64</v>
      </c>
      <c r="F614" s="83" t="s">
        <v>723</v>
      </c>
    </row>
    <row r="615" spans="1:6">
      <c r="A615">
        <v>614</v>
      </c>
      <c r="B615" t="s">
        <v>64</v>
      </c>
      <c r="F615" s="83" t="s">
        <v>724</v>
      </c>
    </row>
    <row r="616" spans="1:6">
      <c r="A616">
        <v>615</v>
      </c>
      <c r="B616" t="s">
        <v>64</v>
      </c>
      <c r="F616" s="83" t="s">
        <v>725</v>
      </c>
    </row>
    <row r="617" spans="1:6">
      <c r="A617">
        <v>616</v>
      </c>
      <c r="B617" t="s">
        <v>64</v>
      </c>
      <c r="F617" s="83" t="s">
        <v>726</v>
      </c>
    </row>
    <row r="618" spans="1:6">
      <c r="A618">
        <v>617</v>
      </c>
      <c r="B618" t="s">
        <v>64</v>
      </c>
      <c r="F618" s="83" t="s">
        <v>727</v>
      </c>
    </row>
    <row r="619" spans="1:6">
      <c r="A619">
        <v>618</v>
      </c>
      <c r="B619" t="s">
        <v>64</v>
      </c>
      <c r="F619" s="83" t="s">
        <v>728</v>
      </c>
    </row>
    <row r="620" spans="1:6">
      <c r="A620">
        <v>619</v>
      </c>
      <c r="B620" t="s">
        <v>64</v>
      </c>
      <c r="F620" s="83" t="s">
        <v>729</v>
      </c>
    </row>
    <row r="621" spans="1:6">
      <c r="A621">
        <v>620</v>
      </c>
      <c r="B621" t="s">
        <v>64</v>
      </c>
      <c r="F621" s="83" t="s">
        <v>730</v>
      </c>
    </row>
    <row r="622" spans="1:6">
      <c r="A622">
        <v>621</v>
      </c>
      <c r="B622" t="s">
        <v>64</v>
      </c>
      <c r="F622" s="83" t="s">
        <v>731</v>
      </c>
    </row>
    <row r="623" spans="1:6">
      <c r="A623">
        <v>622</v>
      </c>
      <c r="B623" t="s">
        <v>64</v>
      </c>
      <c r="F623" s="83" t="s">
        <v>732</v>
      </c>
    </row>
    <row r="624" spans="1:6">
      <c r="A624">
        <v>623</v>
      </c>
      <c r="B624" t="s">
        <v>64</v>
      </c>
      <c r="F624" s="83" t="s">
        <v>733</v>
      </c>
    </row>
    <row r="625" spans="1:6">
      <c r="A625">
        <v>624</v>
      </c>
      <c r="B625" t="s">
        <v>64</v>
      </c>
      <c r="F625" s="83" t="s">
        <v>734</v>
      </c>
    </row>
    <row r="626" spans="1:6">
      <c r="A626">
        <v>625</v>
      </c>
      <c r="B626" t="s">
        <v>64</v>
      </c>
      <c r="F626" s="83" t="s">
        <v>735</v>
      </c>
    </row>
    <row r="627" spans="1:6">
      <c r="A627">
        <v>626</v>
      </c>
      <c r="B627" t="s">
        <v>64</v>
      </c>
      <c r="F627" s="83" t="s">
        <v>736</v>
      </c>
    </row>
    <row r="628" spans="1:6">
      <c r="A628">
        <v>627</v>
      </c>
      <c r="B628" t="s">
        <v>64</v>
      </c>
      <c r="F628" s="83" t="s">
        <v>737</v>
      </c>
    </row>
    <row r="629" spans="1:6">
      <c r="A629">
        <v>628</v>
      </c>
      <c r="B629" t="s">
        <v>64</v>
      </c>
      <c r="F629" s="83" t="s">
        <v>738</v>
      </c>
    </row>
    <row r="630" spans="1:6">
      <c r="A630">
        <v>629</v>
      </c>
      <c r="B630" t="s">
        <v>64</v>
      </c>
      <c r="F630" s="83" t="s">
        <v>739</v>
      </c>
    </row>
    <row r="631" spans="1:6">
      <c r="A631">
        <v>630</v>
      </c>
      <c r="B631" t="s">
        <v>64</v>
      </c>
      <c r="F631" s="83" t="s">
        <v>740</v>
      </c>
    </row>
    <row r="632" spans="1:6">
      <c r="A632">
        <v>631</v>
      </c>
      <c r="B632" t="s">
        <v>64</v>
      </c>
      <c r="F632" s="83" t="s">
        <v>741</v>
      </c>
    </row>
    <row r="633" spans="1:6">
      <c r="A633">
        <v>632</v>
      </c>
      <c r="B633" t="s">
        <v>64</v>
      </c>
      <c r="F633" s="83" t="s">
        <v>742</v>
      </c>
    </row>
    <row r="634" spans="1:6">
      <c r="A634">
        <v>633</v>
      </c>
      <c r="B634" t="s">
        <v>64</v>
      </c>
      <c r="F634" s="83" t="s">
        <v>743</v>
      </c>
    </row>
    <row r="635" spans="1:6">
      <c r="A635">
        <v>634</v>
      </c>
      <c r="B635" t="s">
        <v>64</v>
      </c>
      <c r="F635" s="83" t="s">
        <v>744</v>
      </c>
    </row>
    <row r="636" spans="1:6">
      <c r="A636">
        <v>635</v>
      </c>
      <c r="B636" t="s">
        <v>64</v>
      </c>
      <c r="F636" s="83" t="s">
        <v>745</v>
      </c>
    </row>
    <row r="637" spans="1:6">
      <c r="A637">
        <v>636</v>
      </c>
      <c r="B637" t="s">
        <v>64</v>
      </c>
      <c r="F637" s="83" t="s">
        <v>746</v>
      </c>
    </row>
    <row r="638" spans="1:6">
      <c r="A638">
        <v>637</v>
      </c>
      <c r="B638" t="s">
        <v>64</v>
      </c>
      <c r="F638" s="83" t="s">
        <v>747</v>
      </c>
    </row>
    <row r="639" spans="1:6">
      <c r="A639">
        <v>638</v>
      </c>
      <c r="B639" t="s">
        <v>64</v>
      </c>
      <c r="F639" s="83" t="s">
        <v>748</v>
      </c>
    </row>
    <row r="640" spans="1:6">
      <c r="A640">
        <v>639</v>
      </c>
      <c r="B640" t="s">
        <v>64</v>
      </c>
      <c r="F640" s="83" t="s">
        <v>749</v>
      </c>
    </row>
    <row r="641" spans="1:6">
      <c r="A641">
        <v>640</v>
      </c>
      <c r="B641" t="s">
        <v>64</v>
      </c>
      <c r="F641" s="83" t="s">
        <v>750</v>
      </c>
    </row>
    <row r="642" spans="1:6">
      <c r="A642">
        <v>641</v>
      </c>
      <c r="B642" t="s">
        <v>64</v>
      </c>
      <c r="F642" s="83" t="s">
        <v>751</v>
      </c>
    </row>
    <row r="643" spans="1:6">
      <c r="A643">
        <v>642</v>
      </c>
      <c r="B643" t="s">
        <v>64</v>
      </c>
      <c r="F643" s="83" t="s">
        <v>752</v>
      </c>
    </row>
    <row r="644" spans="1:6">
      <c r="A644">
        <v>643</v>
      </c>
      <c r="B644" t="s">
        <v>64</v>
      </c>
      <c r="F644" s="83" t="s">
        <v>753</v>
      </c>
    </row>
    <row r="645" spans="1:6">
      <c r="A645">
        <v>644</v>
      </c>
      <c r="B645" t="s">
        <v>64</v>
      </c>
      <c r="F645" s="83" t="s">
        <v>754</v>
      </c>
    </row>
    <row r="646" spans="1:6">
      <c r="A646">
        <v>645</v>
      </c>
      <c r="B646" t="s">
        <v>64</v>
      </c>
      <c r="F646" s="83" t="s">
        <v>755</v>
      </c>
    </row>
    <row r="647" spans="1:6">
      <c r="A647">
        <v>646</v>
      </c>
      <c r="B647" t="s">
        <v>64</v>
      </c>
      <c r="F647" s="83" t="s">
        <v>756</v>
      </c>
    </row>
    <row r="648" spans="1:6">
      <c r="A648">
        <v>647</v>
      </c>
      <c r="B648" t="s">
        <v>64</v>
      </c>
      <c r="F648" s="83" t="s">
        <v>757</v>
      </c>
    </row>
    <row r="649" spans="1:6">
      <c r="A649">
        <v>648</v>
      </c>
      <c r="B649" t="s">
        <v>64</v>
      </c>
      <c r="F649" s="83" t="s">
        <v>758</v>
      </c>
    </row>
    <row r="650" spans="1:6">
      <c r="A650">
        <v>649</v>
      </c>
      <c r="B650" t="s">
        <v>64</v>
      </c>
      <c r="F650" s="83" t="s">
        <v>759</v>
      </c>
    </row>
    <row r="651" spans="1:6">
      <c r="A651">
        <v>650</v>
      </c>
      <c r="B651" t="s">
        <v>64</v>
      </c>
      <c r="F651" s="83" t="s">
        <v>760</v>
      </c>
    </row>
    <row r="652" spans="1:6">
      <c r="A652">
        <v>651</v>
      </c>
      <c r="B652" t="s">
        <v>64</v>
      </c>
      <c r="F652" s="83" t="s">
        <v>761</v>
      </c>
    </row>
    <row r="653" spans="1:6">
      <c r="A653">
        <v>652</v>
      </c>
      <c r="B653" t="s">
        <v>64</v>
      </c>
      <c r="F653" s="83" t="s">
        <v>762</v>
      </c>
    </row>
    <row r="654" spans="1:6">
      <c r="A654">
        <v>653</v>
      </c>
      <c r="B654" t="s">
        <v>64</v>
      </c>
      <c r="F654" s="83" t="s">
        <v>763</v>
      </c>
    </row>
    <row r="655" spans="1:6">
      <c r="A655">
        <v>654</v>
      </c>
      <c r="B655" t="s">
        <v>64</v>
      </c>
      <c r="F655" s="83" t="s">
        <v>764</v>
      </c>
    </row>
    <row r="656" spans="1:6">
      <c r="A656">
        <v>655</v>
      </c>
      <c r="B656" t="s">
        <v>64</v>
      </c>
      <c r="F656" s="83" t="s">
        <v>765</v>
      </c>
    </row>
    <row r="657" spans="1:6">
      <c r="A657">
        <v>656</v>
      </c>
      <c r="B657" t="s">
        <v>64</v>
      </c>
      <c r="F657" s="83" t="s">
        <v>766</v>
      </c>
    </row>
    <row r="658" spans="1:6">
      <c r="A658">
        <v>657</v>
      </c>
      <c r="B658" t="s">
        <v>64</v>
      </c>
      <c r="F658" s="83" t="s">
        <v>767</v>
      </c>
    </row>
    <row r="659" spans="1:6">
      <c r="A659">
        <v>658</v>
      </c>
      <c r="B659" t="s">
        <v>64</v>
      </c>
      <c r="F659" s="83" t="s">
        <v>768</v>
      </c>
    </row>
    <row r="660" spans="1:6">
      <c r="A660">
        <v>659</v>
      </c>
      <c r="B660" t="s">
        <v>64</v>
      </c>
      <c r="F660" s="83" t="s">
        <v>769</v>
      </c>
    </row>
    <row r="661" spans="1:6">
      <c r="A661">
        <v>660</v>
      </c>
      <c r="B661" t="s">
        <v>64</v>
      </c>
      <c r="F661" s="83" t="s">
        <v>770</v>
      </c>
    </row>
    <row r="662" spans="1:6">
      <c r="A662">
        <v>661</v>
      </c>
      <c r="B662" t="s">
        <v>64</v>
      </c>
      <c r="F662" s="83" t="s">
        <v>771</v>
      </c>
    </row>
    <row r="663" spans="1:6">
      <c r="A663">
        <v>662</v>
      </c>
      <c r="B663" t="s">
        <v>64</v>
      </c>
      <c r="F663" s="83" t="s">
        <v>772</v>
      </c>
    </row>
    <row r="664" spans="1:6">
      <c r="A664">
        <v>663</v>
      </c>
      <c r="B664" t="s">
        <v>64</v>
      </c>
      <c r="F664" s="83" t="s">
        <v>773</v>
      </c>
    </row>
    <row r="665" spans="1:6">
      <c r="A665">
        <v>664</v>
      </c>
      <c r="B665" t="s">
        <v>64</v>
      </c>
      <c r="F665" s="83" t="s">
        <v>774</v>
      </c>
    </row>
    <row r="666" spans="1:6">
      <c r="A666">
        <v>665</v>
      </c>
      <c r="B666" t="s">
        <v>64</v>
      </c>
      <c r="F666" s="83" t="s">
        <v>775</v>
      </c>
    </row>
    <row r="667" spans="1:6">
      <c r="A667">
        <v>666</v>
      </c>
      <c r="B667" t="s">
        <v>64</v>
      </c>
      <c r="F667" s="83" t="s">
        <v>776</v>
      </c>
    </row>
    <row r="668" spans="1:6">
      <c r="A668">
        <v>667</v>
      </c>
      <c r="B668" t="s">
        <v>64</v>
      </c>
      <c r="F668" s="83" t="s">
        <v>777</v>
      </c>
    </row>
    <row r="669" spans="1:6">
      <c r="A669">
        <v>668</v>
      </c>
      <c r="B669" t="s">
        <v>64</v>
      </c>
      <c r="F669" s="83" t="s">
        <v>778</v>
      </c>
    </row>
    <row r="670" spans="1:6">
      <c r="A670">
        <v>669</v>
      </c>
      <c r="B670" t="s">
        <v>64</v>
      </c>
      <c r="F670" s="83" t="s">
        <v>779</v>
      </c>
    </row>
    <row r="671" spans="1:6">
      <c r="A671">
        <v>670</v>
      </c>
      <c r="B671" t="s">
        <v>64</v>
      </c>
      <c r="F671" s="83" t="s">
        <v>780</v>
      </c>
    </row>
    <row r="672" spans="1:6">
      <c r="A672">
        <v>671</v>
      </c>
      <c r="B672" t="s">
        <v>64</v>
      </c>
      <c r="F672" s="83" t="s">
        <v>781</v>
      </c>
    </row>
    <row r="673" spans="1:6">
      <c r="A673">
        <v>672</v>
      </c>
      <c r="B673" t="s">
        <v>64</v>
      </c>
      <c r="F673" s="83" t="s">
        <v>782</v>
      </c>
    </row>
    <row r="674" spans="1:6">
      <c r="A674">
        <v>673</v>
      </c>
      <c r="B674" t="s">
        <v>64</v>
      </c>
      <c r="F674" s="83" t="s">
        <v>783</v>
      </c>
    </row>
    <row r="675" spans="1:6">
      <c r="A675">
        <v>674</v>
      </c>
      <c r="B675" t="s">
        <v>64</v>
      </c>
      <c r="F675" s="83" t="s">
        <v>784</v>
      </c>
    </row>
    <row r="676" spans="1:6">
      <c r="A676">
        <v>675</v>
      </c>
      <c r="B676" t="s">
        <v>64</v>
      </c>
      <c r="F676" s="83" t="s">
        <v>785</v>
      </c>
    </row>
    <row r="677" spans="1:6">
      <c r="A677">
        <v>676</v>
      </c>
      <c r="B677" t="s">
        <v>64</v>
      </c>
      <c r="F677" s="83" t="s">
        <v>786</v>
      </c>
    </row>
    <row r="678" spans="1:6">
      <c r="A678">
        <v>677</v>
      </c>
      <c r="B678" t="s">
        <v>64</v>
      </c>
      <c r="F678" s="83" t="s">
        <v>787</v>
      </c>
    </row>
    <row r="679" spans="1:6">
      <c r="A679">
        <v>678</v>
      </c>
      <c r="B679" t="s">
        <v>64</v>
      </c>
      <c r="F679" s="83" t="s">
        <v>788</v>
      </c>
    </row>
    <row r="680" spans="1:6">
      <c r="A680">
        <v>679</v>
      </c>
      <c r="B680" t="s">
        <v>64</v>
      </c>
      <c r="F680" s="83" t="s">
        <v>789</v>
      </c>
    </row>
    <row r="681" spans="1:6">
      <c r="A681">
        <v>680</v>
      </c>
      <c r="B681" t="s">
        <v>64</v>
      </c>
      <c r="F681" s="83" t="s">
        <v>790</v>
      </c>
    </row>
    <row r="682" spans="1:6">
      <c r="A682">
        <v>681</v>
      </c>
      <c r="B682" t="s">
        <v>64</v>
      </c>
      <c r="F682" s="83" t="s">
        <v>791</v>
      </c>
    </row>
    <row r="683" spans="1:6">
      <c r="A683">
        <v>682</v>
      </c>
      <c r="B683" t="s">
        <v>64</v>
      </c>
      <c r="F683" s="83" t="s">
        <v>792</v>
      </c>
    </row>
    <row r="684" spans="1:6">
      <c r="A684">
        <v>683</v>
      </c>
      <c r="B684" t="s">
        <v>64</v>
      </c>
      <c r="F684" s="83" t="s">
        <v>793</v>
      </c>
    </row>
    <row r="685" spans="1:6">
      <c r="A685">
        <v>684</v>
      </c>
      <c r="B685" t="s">
        <v>64</v>
      </c>
      <c r="F685" s="83" t="s">
        <v>794</v>
      </c>
    </row>
    <row r="686" spans="1:6">
      <c r="A686">
        <v>685</v>
      </c>
      <c r="B686" t="s">
        <v>64</v>
      </c>
      <c r="F686" s="83" t="s">
        <v>795</v>
      </c>
    </row>
    <row r="687" spans="1:6">
      <c r="A687">
        <v>686</v>
      </c>
      <c r="B687" t="s">
        <v>64</v>
      </c>
      <c r="F687" s="83" t="s">
        <v>796</v>
      </c>
    </row>
    <row r="688" spans="1:6">
      <c r="A688">
        <v>687</v>
      </c>
      <c r="B688" t="s">
        <v>64</v>
      </c>
      <c r="F688" s="83" t="s">
        <v>797</v>
      </c>
    </row>
    <row r="689" spans="1:6">
      <c r="A689">
        <v>688</v>
      </c>
      <c r="B689" t="s">
        <v>64</v>
      </c>
      <c r="F689" s="83" t="s">
        <v>798</v>
      </c>
    </row>
    <row r="690" spans="1:6">
      <c r="A690">
        <v>689</v>
      </c>
      <c r="B690" t="s">
        <v>64</v>
      </c>
      <c r="F690" s="83" t="s">
        <v>799</v>
      </c>
    </row>
    <row r="691" spans="1:6">
      <c r="A691">
        <v>690</v>
      </c>
      <c r="B691" t="s">
        <v>64</v>
      </c>
      <c r="F691" s="83" t="s">
        <v>800</v>
      </c>
    </row>
    <row r="692" spans="1:6">
      <c r="A692">
        <v>691</v>
      </c>
      <c r="B692" t="s">
        <v>64</v>
      </c>
      <c r="F692" s="83" t="s">
        <v>801</v>
      </c>
    </row>
    <row r="693" spans="1:6">
      <c r="A693">
        <v>692</v>
      </c>
      <c r="B693" t="s">
        <v>64</v>
      </c>
      <c r="F693" s="83" t="s">
        <v>802</v>
      </c>
    </row>
    <row r="694" spans="1:6">
      <c r="A694">
        <v>693</v>
      </c>
      <c r="B694" t="s">
        <v>64</v>
      </c>
      <c r="F694" s="83" t="s">
        <v>803</v>
      </c>
    </row>
    <row r="695" spans="1:6">
      <c r="A695">
        <v>694</v>
      </c>
      <c r="B695" t="s">
        <v>64</v>
      </c>
      <c r="F695" s="83" t="s">
        <v>804</v>
      </c>
    </row>
    <row r="696" spans="1:6">
      <c r="A696">
        <v>695</v>
      </c>
      <c r="B696" t="s">
        <v>64</v>
      </c>
      <c r="F696" s="83" t="s">
        <v>805</v>
      </c>
    </row>
    <row r="697" spans="1:6">
      <c r="A697">
        <v>696</v>
      </c>
      <c r="B697" t="s">
        <v>64</v>
      </c>
      <c r="F697" s="83" t="s">
        <v>806</v>
      </c>
    </row>
    <row r="698" spans="1:6">
      <c r="A698">
        <v>697</v>
      </c>
      <c r="B698" t="s">
        <v>64</v>
      </c>
      <c r="F698" s="83" t="s">
        <v>807</v>
      </c>
    </row>
    <row r="699" spans="1:6">
      <c r="A699">
        <v>698</v>
      </c>
      <c r="B699" t="s">
        <v>64</v>
      </c>
      <c r="F699" s="83" t="s">
        <v>808</v>
      </c>
    </row>
    <row r="700" spans="1:6">
      <c r="A700">
        <v>699</v>
      </c>
      <c r="B700" t="s">
        <v>64</v>
      </c>
      <c r="F700" s="83" t="s">
        <v>809</v>
      </c>
    </row>
    <row r="701" spans="1:6">
      <c r="A701">
        <v>700</v>
      </c>
      <c r="B701" t="s">
        <v>64</v>
      </c>
      <c r="F701" s="83" t="s">
        <v>810</v>
      </c>
    </row>
    <row r="702" spans="1:6">
      <c r="A702">
        <v>701</v>
      </c>
      <c r="B702" t="s">
        <v>64</v>
      </c>
      <c r="F702" s="83" t="s">
        <v>811</v>
      </c>
    </row>
    <row r="703" spans="1:6">
      <c r="A703">
        <v>702</v>
      </c>
      <c r="B703" t="s">
        <v>64</v>
      </c>
      <c r="F703" s="83" t="s">
        <v>812</v>
      </c>
    </row>
    <row r="704" spans="1:6">
      <c r="A704">
        <v>703</v>
      </c>
      <c r="B704" t="s">
        <v>64</v>
      </c>
      <c r="F704" s="83" t="s">
        <v>813</v>
      </c>
    </row>
    <row r="705" spans="1:6">
      <c r="A705">
        <v>704</v>
      </c>
      <c r="B705" t="s">
        <v>64</v>
      </c>
      <c r="F705" s="83" t="s">
        <v>814</v>
      </c>
    </row>
    <row r="706" spans="1:6">
      <c r="A706">
        <v>705</v>
      </c>
      <c r="B706" t="s">
        <v>64</v>
      </c>
      <c r="F706" s="83" t="s">
        <v>815</v>
      </c>
    </row>
    <row r="707" spans="1:6">
      <c r="A707">
        <v>706</v>
      </c>
      <c r="B707" t="s">
        <v>64</v>
      </c>
      <c r="F707" s="83" t="s">
        <v>816</v>
      </c>
    </row>
    <row r="708" spans="1:6">
      <c r="A708">
        <v>707</v>
      </c>
      <c r="B708" t="s">
        <v>64</v>
      </c>
      <c r="F708" s="83" t="s">
        <v>817</v>
      </c>
    </row>
    <row r="709" spans="1:6">
      <c r="A709">
        <v>708</v>
      </c>
      <c r="B709" t="s">
        <v>64</v>
      </c>
      <c r="F709" s="83" t="s">
        <v>818</v>
      </c>
    </row>
    <row r="710" spans="1:6">
      <c r="A710">
        <v>709</v>
      </c>
      <c r="B710" t="s">
        <v>64</v>
      </c>
      <c r="F710" s="83" t="s">
        <v>819</v>
      </c>
    </row>
    <row r="711" spans="1:6">
      <c r="A711">
        <v>710</v>
      </c>
      <c r="B711" t="s">
        <v>64</v>
      </c>
      <c r="F711" s="83" t="s">
        <v>820</v>
      </c>
    </row>
    <row r="712" spans="1:6">
      <c r="A712">
        <v>711</v>
      </c>
      <c r="B712" t="s">
        <v>64</v>
      </c>
      <c r="F712" s="83" t="s">
        <v>821</v>
      </c>
    </row>
    <row r="713" spans="1:6">
      <c r="A713">
        <v>712</v>
      </c>
      <c r="B713" t="s">
        <v>64</v>
      </c>
      <c r="F713" s="83" t="s">
        <v>822</v>
      </c>
    </row>
    <row r="714" spans="1:6">
      <c r="A714">
        <v>713</v>
      </c>
      <c r="B714" t="s">
        <v>64</v>
      </c>
      <c r="F714" s="83" t="s">
        <v>823</v>
      </c>
    </row>
    <row r="715" spans="1:6">
      <c r="A715">
        <v>714</v>
      </c>
      <c r="B715" t="s">
        <v>64</v>
      </c>
      <c r="F715" s="83" t="s">
        <v>824</v>
      </c>
    </row>
    <row r="716" spans="1:6">
      <c r="A716">
        <v>715</v>
      </c>
      <c r="B716" t="s">
        <v>64</v>
      </c>
      <c r="F716" s="83" t="s">
        <v>825</v>
      </c>
    </row>
    <row r="717" spans="1:6">
      <c r="A717">
        <v>716</v>
      </c>
      <c r="B717" t="s">
        <v>64</v>
      </c>
      <c r="F717" s="83" t="s">
        <v>826</v>
      </c>
    </row>
    <row r="718" spans="1:6">
      <c r="A718">
        <v>717</v>
      </c>
      <c r="B718" t="s">
        <v>64</v>
      </c>
      <c r="F718" s="83" t="s">
        <v>827</v>
      </c>
    </row>
    <row r="719" spans="1:6">
      <c r="A719">
        <v>718</v>
      </c>
      <c r="B719" t="s">
        <v>64</v>
      </c>
      <c r="F719" s="83" t="s">
        <v>828</v>
      </c>
    </row>
    <row r="720" spans="1:6">
      <c r="A720">
        <v>719</v>
      </c>
      <c r="B720" t="s">
        <v>64</v>
      </c>
      <c r="F720" s="83" t="s">
        <v>829</v>
      </c>
    </row>
    <row r="721" spans="1:6">
      <c r="A721">
        <v>720</v>
      </c>
      <c r="B721" t="s">
        <v>64</v>
      </c>
      <c r="F721" s="83" t="s">
        <v>830</v>
      </c>
    </row>
    <row r="722" spans="1:6">
      <c r="A722">
        <v>721</v>
      </c>
      <c r="B722" t="s">
        <v>64</v>
      </c>
      <c r="F722" s="83" t="s">
        <v>831</v>
      </c>
    </row>
    <row r="723" spans="1:6">
      <c r="A723">
        <v>722</v>
      </c>
      <c r="B723" t="s">
        <v>64</v>
      </c>
      <c r="F723" s="83" t="s">
        <v>832</v>
      </c>
    </row>
    <row r="724" spans="1:6">
      <c r="A724">
        <v>723</v>
      </c>
      <c r="B724" t="s">
        <v>64</v>
      </c>
      <c r="F724" s="83" t="s">
        <v>833</v>
      </c>
    </row>
    <row r="725" spans="1:6">
      <c r="A725">
        <v>724</v>
      </c>
      <c r="B725" t="s">
        <v>64</v>
      </c>
      <c r="F725" s="83" t="s">
        <v>834</v>
      </c>
    </row>
    <row r="726" spans="1:6">
      <c r="A726">
        <v>725</v>
      </c>
      <c r="B726" t="s">
        <v>64</v>
      </c>
      <c r="F726" s="83" t="s">
        <v>835</v>
      </c>
    </row>
    <row r="727" spans="1:6">
      <c r="A727">
        <v>726</v>
      </c>
      <c r="B727" t="s">
        <v>64</v>
      </c>
      <c r="F727" s="83" t="s">
        <v>836</v>
      </c>
    </row>
    <row r="728" spans="1:6">
      <c r="A728">
        <v>727</v>
      </c>
      <c r="B728" t="s">
        <v>64</v>
      </c>
      <c r="F728" s="83" t="s">
        <v>837</v>
      </c>
    </row>
    <row r="729" spans="1:6">
      <c r="A729">
        <v>728</v>
      </c>
      <c r="B729" t="s">
        <v>64</v>
      </c>
      <c r="F729" s="83" t="s">
        <v>838</v>
      </c>
    </row>
    <row r="730" spans="1:6">
      <c r="A730">
        <v>729</v>
      </c>
      <c r="B730" t="s">
        <v>64</v>
      </c>
      <c r="F730" s="83" t="s">
        <v>839</v>
      </c>
    </row>
    <row r="731" spans="1:6">
      <c r="A731">
        <v>730</v>
      </c>
      <c r="B731" t="s">
        <v>64</v>
      </c>
      <c r="F731" s="83" t="s">
        <v>840</v>
      </c>
    </row>
    <row r="732" spans="1:6">
      <c r="A732">
        <v>731</v>
      </c>
      <c r="B732" t="s">
        <v>64</v>
      </c>
      <c r="F732" s="83" t="s">
        <v>841</v>
      </c>
    </row>
    <row r="733" spans="1:6">
      <c r="A733">
        <v>732</v>
      </c>
      <c r="B733" t="s">
        <v>64</v>
      </c>
      <c r="F733" s="83" t="s">
        <v>842</v>
      </c>
    </row>
    <row r="734" spans="1:6">
      <c r="A734">
        <v>733</v>
      </c>
      <c r="B734" t="s">
        <v>64</v>
      </c>
      <c r="F734" s="83" t="s">
        <v>843</v>
      </c>
    </row>
    <row r="735" spans="1:6">
      <c r="A735">
        <v>734</v>
      </c>
      <c r="B735" t="s">
        <v>64</v>
      </c>
      <c r="F735" s="83" t="s">
        <v>844</v>
      </c>
    </row>
    <row r="736" spans="1:6">
      <c r="A736">
        <v>735</v>
      </c>
      <c r="B736" t="s">
        <v>64</v>
      </c>
      <c r="F736" s="83" t="s">
        <v>845</v>
      </c>
    </row>
    <row r="737" spans="1:6">
      <c r="A737">
        <v>736</v>
      </c>
      <c r="B737" t="s">
        <v>64</v>
      </c>
      <c r="F737" s="83" t="s">
        <v>846</v>
      </c>
    </row>
    <row r="738" spans="1:6">
      <c r="A738">
        <v>737</v>
      </c>
      <c r="B738" t="s">
        <v>64</v>
      </c>
      <c r="F738" s="83" t="s">
        <v>847</v>
      </c>
    </row>
    <row r="739" spans="1:6">
      <c r="A739">
        <v>738</v>
      </c>
      <c r="B739" t="s">
        <v>64</v>
      </c>
      <c r="F739" s="83" t="s">
        <v>848</v>
      </c>
    </row>
    <row r="740" spans="1:6">
      <c r="A740">
        <v>739</v>
      </c>
      <c r="B740" t="s">
        <v>64</v>
      </c>
      <c r="F740" s="83" t="s">
        <v>849</v>
      </c>
    </row>
    <row r="741" spans="1:6">
      <c r="A741">
        <v>740</v>
      </c>
      <c r="B741" t="s">
        <v>64</v>
      </c>
      <c r="F741" s="83" t="s">
        <v>850</v>
      </c>
    </row>
    <row r="742" spans="1:6">
      <c r="A742">
        <v>741</v>
      </c>
      <c r="B742" t="s">
        <v>64</v>
      </c>
      <c r="F742" s="83" t="s">
        <v>851</v>
      </c>
    </row>
    <row r="743" spans="1:6">
      <c r="A743">
        <v>742</v>
      </c>
      <c r="B743" t="s">
        <v>64</v>
      </c>
      <c r="F743" s="83" t="s">
        <v>852</v>
      </c>
    </row>
    <row r="744" spans="1:6">
      <c r="A744">
        <v>743</v>
      </c>
      <c r="B744" t="s">
        <v>64</v>
      </c>
      <c r="F744" s="83" t="s">
        <v>853</v>
      </c>
    </row>
    <row r="745" spans="1:6">
      <c r="A745">
        <v>744</v>
      </c>
      <c r="B745" t="s">
        <v>64</v>
      </c>
      <c r="F745" s="83" t="s">
        <v>854</v>
      </c>
    </row>
    <row r="746" spans="1:6">
      <c r="A746">
        <v>745</v>
      </c>
      <c r="B746" t="s">
        <v>64</v>
      </c>
      <c r="F746" s="83" t="s">
        <v>855</v>
      </c>
    </row>
    <row r="747" spans="1:6">
      <c r="A747">
        <v>746</v>
      </c>
      <c r="B747" t="s">
        <v>64</v>
      </c>
      <c r="F747" s="83" t="s">
        <v>856</v>
      </c>
    </row>
    <row r="748" spans="1:6">
      <c r="A748">
        <v>747</v>
      </c>
      <c r="B748" t="s">
        <v>64</v>
      </c>
      <c r="F748" s="83" t="s">
        <v>857</v>
      </c>
    </row>
    <row r="749" spans="1:6">
      <c r="A749">
        <v>748</v>
      </c>
      <c r="B749" t="s">
        <v>64</v>
      </c>
      <c r="F749" s="83" t="s">
        <v>858</v>
      </c>
    </row>
    <row r="750" spans="1:6">
      <c r="A750">
        <v>749</v>
      </c>
      <c r="B750" t="s">
        <v>64</v>
      </c>
      <c r="F750" s="83" t="s">
        <v>859</v>
      </c>
    </row>
    <row r="751" spans="1:6">
      <c r="A751">
        <v>750</v>
      </c>
      <c r="B751" t="s">
        <v>64</v>
      </c>
      <c r="F751" s="83" t="s">
        <v>860</v>
      </c>
    </row>
    <row r="752" spans="1:6">
      <c r="A752">
        <v>751</v>
      </c>
      <c r="B752" t="s">
        <v>64</v>
      </c>
      <c r="F752" s="83" t="s">
        <v>861</v>
      </c>
    </row>
    <row r="753" spans="1:6">
      <c r="A753">
        <v>752</v>
      </c>
      <c r="B753" t="s">
        <v>64</v>
      </c>
      <c r="F753" s="83" t="s">
        <v>862</v>
      </c>
    </row>
    <row r="754" spans="1:6">
      <c r="A754">
        <v>753</v>
      </c>
      <c r="B754" t="s">
        <v>64</v>
      </c>
      <c r="F754" s="83" t="s">
        <v>863</v>
      </c>
    </row>
    <row r="755" spans="1:6">
      <c r="A755">
        <v>754</v>
      </c>
      <c r="B755" t="s">
        <v>64</v>
      </c>
      <c r="F755" s="83" t="s">
        <v>864</v>
      </c>
    </row>
    <row r="756" spans="1:6">
      <c r="A756">
        <v>755</v>
      </c>
      <c r="B756" t="s">
        <v>64</v>
      </c>
      <c r="F756" s="83" t="s">
        <v>865</v>
      </c>
    </row>
    <row r="757" spans="1:6">
      <c r="A757">
        <v>756</v>
      </c>
      <c r="B757" t="s">
        <v>64</v>
      </c>
      <c r="F757" s="83" t="s">
        <v>866</v>
      </c>
    </row>
    <row r="758" spans="1:6">
      <c r="A758">
        <v>757</v>
      </c>
      <c r="B758" t="s">
        <v>64</v>
      </c>
      <c r="F758" s="83" t="s">
        <v>867</v>
      </c>
    </row>
    <row r="759" spans="1:6">
      <c r="A759">
        <v>758</v>
      </c>
      <c r="B759" t="s">
        <v>64</v>
      </c>
      <c r="F759" s="83" t="s">
        <v>868</v>
      </c>
    </row>
    <row r="760" spans="1:6">
      <c r="A760">
        <v>759</v>
      </c>
      <c r="B760" t="s">
        <v>64</v>
      </c>
      <c r="F760" s="83" t="s">
        <v>869</v>
      </c>
    </row>
    <row r="761" spans="1:6">
      <c r="A761">
        <v>760</v>
      </c>
      <c r="B761" t="s">
        <v>64</v>
      </c>
      <c r="F761" s="83" t="s">
        <v>870</v>
      </c>
    </row>
    <row r="762" spans="1:6">
      <c r="A762">
        <v>761</v>
      </c>
      <c r="B762" t="s">
        <v>64</v>
      </c>
      <c r="F762" s="83" t="s">
        <v>871</v>
      </c>
    </row>
    <row r="763" spans="1:6">
      <c r="A763">
        <v>762</v>
      </c>
      <c r="B763" t="s">
        <v>64</v>
      </c>
      <c r="F763" s="83" t="s">
        <v>872</v>
      </c>
    </row>
    <row r="764" spans="1:6">
      <c r="A764">
        <v>763</v>
      </c>
      <c r="B764" t="s">
        <v>64</v>
      </c>
      <c r="F764" s="83" t="s">
        <v>873</v>
      </c>
    </row>
    <row r="765" spans="1:6">
      <c r="A765">
        <v>764</v>
      </c>
      <c r="B765" t="s">
        <v>64</v>
      </c>
      <c r="F765" s="83" t="s">
        <v>874</v>
      </c>
    </row>
    <row r="766" spans="1:6">
      <c r="A766">
        <v>765</v>
      </c>
      <c r="B766" t="s">
        <v>64</v>
      </c>
      <c r="F766" s="83" t="s">
        <v>875</v>
      </c>
    </row>
    <row r="767" spans="1:6">
      <c r="A767">
        <v>766</v>
      </c>
      <c r="B767" t="s">
        <v>64</v>
      </c>
      <c r="F767" s="83" t="s">
        <v>876</v>
      </c>
    </row>
    <row r="768" spans="1:6">
      <c r="A768">
        <v>767</v>
      </c>
      <c r="B768" t="s">
        <v>64</v>
      </c>
      <c r="F768" s="83" t="s">
        <v>877</v>
      </c>
    </row>
    <row r="769" spans="1:6">
      <c r="A769">
        <v>768</v>
      </c>
      <c r="B769" t="s">
        <v>64</v>
      </c>
      <c r="F769" s="83" t="s">
        <v>878</v>
      </c>
    </row>
    <row r="770" spans="1:6">
      <c r="A770">
        <v>769</v>
      </c>
      <c r="B770" t="s">
        <v>64</v>
      </c>
      <c r="F770" s="83" t="s">
        <v>879</v>
      </c>
    </row>
    <row r="771" spans="1:6">
      <c r="A771">
        <v>770</v>
      </c>
      <c r="B771" t="s">
        <v>64</v>
      </c>
      <c r="F771" s="83" t="s">
        <v>880</v>
      </c>
    </row>
    <row r="772" spans="1:6">
      <c r="A772">
        <v>771</v>
      </c>
      <c r="B772" t="s">
        <v>64</v>
      </c>
      <c r="F772" s="83" t="s">
        <v>881</v>
      </c>
    </row>
    <row r="773" spans="1:6">
      <c r="A773">
        <v>772</v>
      </c>
      <c r="B773" t="s">
        <v>64</v>
      </c>
      <c r="F773" s="83" t="s">
        <v>882</v>
      </c>
    </row>
    <row r="774" spans="1:6">
      <c r="A774">
        <v>773</v>
      </c>
      <c r="B774" t="s">
        <v>64</v>
      </c>
      <c r="F774" s="83" t="s">
        <v>883</v>
      </c>
    </row>
    <row r="775" spans="1:6">
      <c r="A775">
        <v>774</v>
      </c>
      <c r="B775" t="s">
        <v>64</v>
      </c>
      <c r="F775" s="83" t="s">
        <v>884</v>
      </c>
    </row>
    <row r="776" spans="1:6">
      <c r="A776">
        <v>775</v>
      </c>
      <c r="B776" t="s">
        <v>64</v>
      </c>
      <c r="F776" s="83" t="s">
        <v>885</v>
      </c>
    </row>
    <row r="777" spans="1:6">
      <c r="A777">
        <v>776</v>
      </c>
      <c r="B777" t="s">
        <v>64</v>
      </c>
      <c r="F777" s="83" t="s">
        <v>886</v>
      </c>
    </row>
    <row r="778" spans="1:6">
      <c r="A778">
        <v>777</v>
      </c>
      <c r="B778" t="s">
        <v>64</v>
      </c>
      <c r="F778" s="83" t="s">
        <v>887</v>
      </c>
    </row>
    <row r="779" spans="1:6">
      <c r="A779">
        <v>778</v>
      </c>
      <c r="B779" t="s">
        <v>64</v>
      </c>
      <c r="F779" s="83" t="s">
        <v>888</v>
      </c>
    </row>
    <row r="780" spans="1:6">
      <c r="A780">
        <v>779</v>
      </c>
      <c r="B780" t="s">
        <v>64</v>
      </c>
      <c r="F780" s="83" t="s">
        <v>889</v>
      </c>
    </row>
    <row r="781" spans="1:6">
      <c r="A781">
        <v>780</v>
      </c>
      <c r="B781" t="s">
        <v>64</v>
      </c>
      <c r="F781" s="83" t="s">
        <v>890</v>
      </c>
    </row>
    <row r="782" spans="1:6">
      <c r="A782">
        <v>781</v>
      </c>
      <c r="B782" t="s">
        <v>64</v>
      </c>
      <c r="F782" s="83" t="s">
        <v>891</v>
      </c>
    </row>
    <row r="783" spans="1:6">
      <c r="A783">
        <v>782</v>
      </c>
      <c r="B783" t="s">
        <v>64</v>
      </c>
      <c r="F783" s="83" t="s">
        <v>892</v>
      </c>
    </row>
    <row r="784" spans="1:6">
      <c r="A784">
        <v>783</v>
      </c>
      <c r="B784" t="s">
        <v>64</v>
      </c>
      <c r="F784" s="83" t="s">
        <v>893</v>
      </c>
    </row>
    <row r="785" spans="1:6">
      <c r="A785">
        <v>784</v>
      </c>
      <c r="B785" t="s">
        <v>64</v>
      </c>
      <c r="F785" s="83" t="s">
        <v>894</v>
      </c>
    </row>
    <row r="786" spans="1:6">
      <c r="A786">
        <v>785</v>
      </c>
      <c r="B786" t="s">
        <v>64</v>
      </c>
      <c r="F786" s="83" t="s">
        <v>895</v>
      </c>
    </row>
    <row r="787" spans="1:6">
      <c r="A787">
        <v>786</v>
      </c>
      <c r="B787" t="s">
        <v>64</v>
      </c>
      <c r="F787" s="83" t="s">
        <v>896</v>
      </c>
    </row>
    <row r="788" spans="1:6">
      <c r="A788">
        <v>787</v>
      </c>
      <c r="B788" t="s">
        <v>64</v>
      </c>
      <c r="F788" s="83" t="s">
        <v>897</v>
      </c>
    </row>
    <row r="789" spans="1:6">
      <c r="A789">
        <v>788</v>
      </c>
      <c r="B789" t="s">
        <v>64</v>
      </c>
      <c r="F789" s="83" t="s">
        <v>898</v>
      </c>
    </row>
    <row r="790" spans="1:6">
      <c r="A790">
        <v>789</v>
      </c>
      <c r="B790" t="s">
        <v>64</v>
      </c>
      <c r="F790" s="83" t="s">
        <v>899</v>
      </c>
    </row>
    <row r="791" spans="1:6">
      <c r="A791">
        <v>790</v>
      </c>
      <c r="B791" t="s">
        <v>64</v>
      </c>
      <c r="F791" s="83" t="s">
        <v>900</v>
      </c>
    </row>
    <row r="792" spans="1:6">
      <c r="A792">
        <v>791</v>
      </c>
      <c r="B792" t="s">
        <v>64</v>
      </c>
      <c r="F792" s="83" t="s">
        <v>901</v>
      </c>
    </row>
    <row r="793" spans="1:6">
      <c r="A793">
        <v>792</v>
      </c>
      <c r="B793" t="s">
        <v>64</v>
      </c>
      <c r="F793" s="83" t="s">
        <v>902</v>
      </c>
    </row>
    <row r="794" spans="1:6">
      <c r="A794">
        <v>793</v>
      </c>
      <c r="B794" t="s">
        <v>64</v>
      </c>
      <c r="F794" s="83" t="s">
        <v>903</v>
      </c>
    </row>
    <row r="795" spans="1:6">
      <c r="A795">
        <v>794</v>
      </c>
      <c r="B795" t="s">
        <v>64</v>
      </c>
      <c r="F795" s="83" t="s">
        <v>904</v>
      </c>
    </row>
    <row r="796" spans="1:6">
      <c r="A796">
        <v>795</v>
      </c>
      <c r="B796" t="s">
        <v>64</v>
      </c>
      <c r="F796" s="83" t="s">
        <v>905</v>
      </c>
    </row>
    <row r="797" spans="1:6">
      <c r="A797">
        <v>796</v>
      </c>
      <c r="B797" t="s">
        <v>64</v>
      </c>
      <c r="F797" s="83" t="s">
        <v>906</v>
      </c>
    </row>
    <row r="798" spans="1:6">
      <c r="A798">
        <v>797</v>
      </c>
      <c r="B798" t="s">
        <v>64</v>
      </c>
      <c r="F798" s="83" t="s">
        <v>907</v>
      </c>
    </row>
    <row r="799" spans="1:6">
      <c r="A799">
        <v>798</v>
      </c>
      <c r="B799" t="s">
        <v>64</v>
      </c>
      <c r="F799" s="83" t="s">
        <v>908</v>
      </c>
    </row>
    <row r="800" spans="1:6">
      <c r="A800">
        <v>799</v>
      </c>
      <c r="B800" t="s">
        <v>64</v>
      </c>
      <c r="F800" s="83" t="s">
        <v>909</v>
      </c>
    </row>
    <row r="801" spans="1:6">
      <c r="A801">
        <v>800</v>
      </c>
      <c r="B801" t="s">
        <v>64</v>
      </c>
      <c r="F801" s="83" t="s">
        <v>910</v>
      </c>
    </row>
    <row r="802" spans="1:6">
      <c r="A802">
        <v>801</v>
      </c>
      <c r="B802" t="s">
        <v>64</v>
      </c>
      <c r="F802" s="83" t="s">
        <v>911</v>
      </c>
    </row>
    <row r="803" spans="1:6">
      <c r="A803">
        <v>802</v>
      </c>
      <c r="B803" t="s">
        <v>64</v>
      </c>
      <c r="F803" s="83" t="s">
        <v>912</v>
      </c>
    </row>
    <row r="804" spans="1:6">
      <c r="A804">
        <v>803</v>
      </c>
      <c r="B804" t="s">
        <v>64</v>
      </c>
      <c r="F804" s="83" t="s">
        <v>913</v>
      </c>
    </row>
    <row r="805" spans="1:6">
      <c r="A805">
        <v>804</v>
      </c>
      <c r="B805" t="s">
        <v>64</v>
      </c>
      <c r="F805" s="83" t="s">
        <v>914</v>
      </c>
    </row>
    <row r="806" spans="1:6">
      <c r="A806">
        <v>805</v>
      </c>
      <c r="B806" t="s">
        <v>64</v>
      </c>
      <c r="F806" s="83" t="s">
        <v>915</v>
      </c>
    </row>
    <row r="807" spans="1:6">
      <c r="A807">
        <v>806</v>
      </c>
      <c r="B807" t="s">
        <v>64</v>
      </c>
      <c r="F807" s="83" t="s">
        <v>916</v>
      </c>
    </row>
    <row r="808" spans="1:6">
      <c r="A808">
        <v>807</v>
      </c>
      <c r="B808" t="s">
        <v>64</v>
      </c>
      <c r="F808" s="83" t="s">
        <v>917</v>
      </c>
    </row>
    <row r="809" spans="1:6">
      <c r="A809">
        <v>808</v>
      </c>
      <c r="B809" t="s">
        <v>64</v>
      </c>
      <c r="F809" s="83" t="s">
        <v>918</v>
      </c>
    </row>
    <row r="810" spans="1:6">
      <c r="A810">
        <v>809</v>
      </c>
      <c r="B810" t="s">
        <v>64</v>
      </c>
      <c r="F810" s="83" t="s">
        <v>919</v>
      </c>
    </row>
    <row r="811" spans="1:6">
      <c r="A811">
        <v>810</v>
      </c>
      <c r="B811" t="s">
        <v>64</v>
      </c>
      <c r="F811" s="83" t="s">
        <v>920</v>
      </c>
    </row>
    <row r="812" spans="1:6">
      <c r="A812">
        <v>811</v>
      </c>
      <c r="B812" t="s">
        <v>64</v>
      </c>
      <c r="F812" s="83" t="s">
        <v>921</v>
      </c>
    </row>
    <row r="813" spans="1:6">
      <c r="A813">
        <v>812</v>
      </c>
      <c r="B813" t="s">
        <v>64</v>
      </c>
      <c r="F813" s="83" t="s">
        <v>922</v>
      </c>
    </row>
    <row r="814" spans="1:6">
      <c r="A814">
        <v>813</v>
      </c>
      <c r="B814" t="s">
        <v>64</v>
      </c>
      <c r="F814" s="83" t="s">
        <v>923</v>
      </c>
    </row>
    <row r="815" spans="1:6">
      <c r="A815">
        <v>814</v>
      </c>
      <c r="B815" t="s">
        <v>64</v>
      </c>
      <c r="F815" s="83" t="s">
        <v>924</v>
      </c>
    </row>
    <row r="816" spans="1:6">
      <c r="A816">
        <v>815</v>
      </c>
      <c r="B816" t="s">
        <v>64</v>
      </c>
      <c r="F816" s="83" t="s">
        <v>925</v>
      </c>
    </row>
    <row r="817" spans="1:6">
      <c r="A817">
        <v>816</v>
      </c>
      <c r="B817" t="s">
        <v>64</v>
      </c>
      <c r="F817" s="83" t="s">
        <v>926</v>
      </c>
    </row>
    <row r="818" spans="1:6">
      <c r="A818">
        <v>817</v>
      </c>
      <c r="B818" t="s">
        <v>64</v>
      </c>
      <c r="F818" s="83" t="s">
        <v>927</v>
      </c>
    </row>
    <row r="819" spans="1:6">
      <c r="A819">
        <v>818</v>
      </c>
      <c r="B819" t="s">
        <v>64</v>
      </c>
      <c r="F819" s="83" t="s">
        <v>928</v>
      </c>
    </row>
    <row r="820" spans="1:6">
      <c r="A820">
        <v>819</v>
      </c>
      <c r="B820" t="s">
        <v>64</v>
      </c>
      <c r="F820" s="83" t="s">
        <v>929</v>
      </c>
    </row>
    <row r="821" spans="1:6">
      <c r="A821">
        <v>820</v>
      </c>
      <c r="B821" t="s">
        <v>64</v>
      </c>
      <c r="F821" s="83" t="s">
        <v>930</v>
      </c>
    </row>
    <row r="822" spans="1:6">
      <c r="A822">
        <v>821</v>
      </c>
      <c r="B822" t="s">
        <v>64</v>
      </c>
      <c r="F822" s="83" t="s">
        <v>931</v>
      </c>
    </row>
    <row r="823" spans="1:6">
      <c r="A823">
        <v>822</v>
      </c>
      <c r="B823" t="s">
        <v>64</v>
      </c>
      <c r="F823" s="83" t="s">
        <v>932</v>
      </c>
    </row>
    <row r="824" spans="1:6">
      <c r="A824">
        <v>823</v>
      </c>
      <c r="B824" t="s">
        <v>64</v>
      </c>
      <c r="F824" s="83" t="s">
        <v>933</v>
      </c>
    </row>
    <row r="825" spans="1:6">
      <c r="A825">
        <v>824</v>
      </c>
      <c r="B825" t="s">
        <v>64</v>
      </c>
      <c r="F825" s="83" t="s">
        <v>934</v>
      </c>
    </row>
    <row r="826" spans="1:6">
      <c r="A826">
        <v>825</v>
      </c>
      <c r="B826" t="s">
        <v>64</v>
      </c>
      <c r="F826" s="83" t="s">
        <v>935</v>
      </c>
    </row>
    <row r="827" spans="1:6">
      <c r="A827">
        <v>826</v>
      </c>
      <c r="B827" t="s">
        <v>64</v>
      </c>
      <c r="F827" s="83" t="s">
        <v>936</v>
      </c>
    </row>
    <row r="828" spans="1:6">
      <c r="A828">
        <v>827</v>
      </c>
      <c r="B828" t="s">
        <v>64</v>
      </c>
      <c r="F828" s="83" t="s">
        <v>937</v>
      </c>
    </row>
    <row r="829" spans="1:6">
      <c r="A829">
        <v>828</v>
      </c>
      <c r="B829" t="s">
        <v>64</v>
      </c>
      <c r="F829" s="83" t="s">
        <v>938</v>
      </c>
    </row>
    <row r="830" spans="1:6">
      <c r="A830">
        <v>829</v>
      </c>
      <c r="B830" t="s">
        <v>64</v>
      </c>
      <c r="F830" s="83" t="s">
        <v>939</v>
      </c>
    </row>
    <row r="831" spans="1:6">
      <c r="A831">
        <v>830</v>
      </c>
      <c r="B831" t="s">
        <v>64</v>
      </c>
      <c r="F831" s="83" t="s">
        <v>940</v>
      </c>
    </row>
    <row r="832" spans="1:6">
      <c r="A832">
        <v>831</v>
      </c>
      <c r="B832" t="s">
        <v>64</v>
      </c>
      <c r="F832" s="83" t="s">
        <v>941</v>
      </c>
    </row>
    <row r="833" spans="1:6">
      <c r="A833">
        <v>832</v>
      </c>
      <c r="B833" t="s">
        <v>64</v>
      </c>
      <c r="F833" s="83" t="s">
        <v>942</v>
      </c>
    </row>
    <row r="834" spans="1:6">
      <c r="A834">
        <v>833</v>
      </c>
      <c r="B834" t="s">
        <v>64</v>
      </c>
      <c r="F834" s="83" t="s">
        <v>943</v>
      </c>
    </row>
    <row r="835" spans="1:6">
      <c r="A835">
        <v>834</v>
      </c>
      <c r="B835" t="s">
        <v>64</v>
      </c>
      <c r="F835" s="83" t="s">
        <v>944</v>
      </c>
    </row>
    <row r="836" spans="1:6">
      <c r="A836">
        <v>835</v>
      </c>
      <c r="B836" t="s">
        <v>64</v>
      </c>
      <c r="F836" s="83" t="s">
        <v>945</v>
      </c>
    </row>
    <row r="837" spans="1:6">
      <c r="A837">
        <v>836</v>
      </c>
      <c r="B837" t="s">
        <v>64</v>
      </c>
      <c r="F837" s="83" t="s">
        <v>946</v>
      </c>
    </row>
    <row r="838" spans="1:6">
      <c r="A838">
        <v>837</v>
      </c>
      <c r="B838" t="s">
        <v>64</v>
      </c>
      <c r="F838" s="83" t="s">
        <v>947</v>
      </c>
    </row>
    <row r="839" spans="1:6">
      <c r="A839">
        <v>838</v>
      </c>
      <c r="B839" t="s">
        <v>64</v>
      </c>
      <c r="F839" s="83" t="s">
        <v>948</v>
      </c>
    </row>
    <row r="840" spans="1:6">
      <c r="A840">
        <v>839</v>
      </c>
      <c r="B840" t="s">
        <v>64</v>
      </c>
      <c r="F840" s="83" t="s">
        <v>949</v>
      </c>
    </row>
    <row r="841" spans="1:6">
      <c r="A841">
        <v>840</v>
      </c>
      <c r="B841" t="s">
        <v>64</v>
      </c>
      <c r="F841" s="83" t="s">
        <v>950</v>
      </c>
    </row>
    <row r="842" spans="1:6">
      <c r="A842">
        <v>841</v>
      </c>
      <c r="B842" t="s">
        <v>64</v>
      </c>
      <c r="F842" s="83" t="s">
        <v>951</v>
      </c>
    </row>
    <row r="843" spans="1:6">
      <c r="A843">
        <v>842</v>
      </c>
      <c r="B843" t="s">
        <v>64</v>
      </c>
      <c r="F843" s="83" t="s">
        <v>952</v>
      </c>
    </row>
    <row r="844" spans="1:6">
      <c r="A844">
        <v>843</v>
      </c>
      <c r="B844" t="s">
        <v>64</v>
      </c>
      <c r="F844" s="83" t="s">
        <v>953</v>
      </c>
    </row>
    <row r="845" spans="1:6">
      <c r="A845">
        <v>844</v>
      </c>
      <c r="B845" t="s">
        <v>64</v>
      </c>
      <c r="F845" s="83" t="s">
        <v>954</v>
      </c>
    </row>
    <row r="846" spans="1:6">
      <c r="A846">
        <v>845</v>
      </c>
      <c r="B846" t="s">
        <v>64</v>
      </c>
      <c r="F846" s="83" t="s">
        <v>955</v>
      </c>
    </row>
    <row r="847" spans="1:6">
      <c r="A847">
        <v>846</v>
      </c>
      <c r="B847" t="s">
        <v>64</v>
      </c>
      <c r="F847" s="83" t="s">
        <v>956</v>
      </c>
    </row>
    <row r="848" spans="1:6">
      <c r="A848">
        <v>847</v>
      </c>
      <c r="B848" t="s">
        <v>64</v>
      </c>
      <c r="F848" s="83" t="s">
        <v>957</v>
      </c>
    </row>
    <row r="849" spans="1:6">
      <c r="A849">
        <v>848</v>
      </c>
      <c r="B849" t="s">
        <v>64</v>
      </c>
      <c r="F849" s="83" t="s">
        <v>958</v>
      </c>
    </row>
    <row r="850" spans="1:6">
      <c r="A850">
        <v>849</v>
      </c>
      <c r="B850" t="s">
        <v>64</v>
      </c>
      <c r="F850" s="83" t="s">
        <v>959</v>
      </c>
    </row>
    <row r="851" spans="1:6">
      <c r="A851">
        <v>850</v>
      </c>
      <c r="B851" t="s">
        <v>64</v>
      </c>
      <c r="F851" s="83" t="s">
        <v>960</v>
      </c>
    </row>
    <row r="852" spans="1:6">
      <c r="A852">
        <v>851</v>
      </c>
      <c r="B852" t="s">
        <v>64</v>
      </c>
      <c r="F852" s="83" t="s">
        <v>961</v>
      </c>
    </row>
    <row r="853" spans="1:6">
      <c r="A853">
        <v>852</v>
      </c>
      <c r="B853" t="s">
        <v>64</v>
      </c>
      <c r="F853" s="83" t="s">
        <v>962</v>
      </c>
    </row>
    <row r="854" spans="1:6">
      <c r="A854">
        <v>853</v>
      </c>
      <c r="B854" t="s">
        <v>64</v>
      </c>
      <c r="F854" s="83" t="s">
        <v>963</v>
      </c>
    </row>
    <row r="855" spans="1:6">
      <c r="A855">
        <v>854</v>
      </c>
      <c r="B855" t="s">
        <v>64</v>
      </c>
      <c r="F855" s="83" t="s">
        <v>964</v>
      </c>
    </row>
    <row r="856" spans="1:6">
      <c r="A856">
        <v>855</v>
      </c>
      <c r="B856" t="s">
        <v>64</v>
      </c>
      <c r="F856" s="83" t="s">
        <v>965</v>
      </c>
    </row>
    <row r="857" spans="1:6">
      <c r="A857">
        <v>856</v>
      </c>
      <c r="B857" t="s">
        <v>64</v>
      </c>
      <c r="F857" s="83" t="s">
        <v>966</v>
      </c>
    </row>
    <row r="858" spans="1:6">
      <c r="A858">
        <v>857</v>
      </c>
      <c r="B858" t="s">
        <v>64</v>
      </c>
      <c r="F858" s="83" t="s">
        <v>967</v>
      </c>
    </row>
    <row r="859" spans="1:6">
      <c r="A859">
        <v>858</v>
      </c>
      <c r="B859" t="s">
        <v>64</v>
      </c>
      <c r="F859" s="83" t="s">
        <v>968</v>
      </c>
    </row>
    <row r="860" spans="1:6">
      <c r="A860">
        <v>859</v>
      </c>
      <c r="B860" t="s">
        <v>64</v>
      </c>
      <c r="F860" s="83" t="s">
        <v>969</v>
      </c>
    </row>
    <row r="861" spans="1:6">
      <c r="A861">
        <v>860</v>
      </c>
      <c r="B861" t="s">
        <v>64</v>
      </c>
      <c r="F861" s="83" t="s">
        <v>970</v>
      </c>
    </row>
    <row r="862" spans="1:6">
      <c r="A862">
        <v>861</v>
      </c>
      <c r="B862" t="s">
        <v>64</v>
      </c>
      <c r="F862" s="83" t="s">
        <v>971</v>
      </c>
    </row>
    <row r="863" spans="1:6">
      <c r="A863">
        <v>862</v>
      </c>
      <c r="B863" t="s">
        <v>64</v>
      </c>
      <c r="F863" s="83" t="s">
        <v>972</v>
      </c>
    </row>
    <row r="864" spans="1:6">
      <c r="A864">
        <v>863</v>
      </c>
      <c r="B864" t="s">
        <v>64</v>
      </c>
      <c r="F864" s="83" t="s">
        <v>973</v>
      </c>
    </row>
    <row r="865" spans="1:6">
      <c r="A865">
        <v>864</v>
      </c>
      <c r="B865" t="s">
        <v>64</v>
      </c>
      <c r="F865" s="83" t="s">
        <v>974</v>
      </c>
    </row>
    <row r="866" spans="1:6">
      <c r="A866">
        <v>865</v>
      </c>
      <c r="B866" t="s">
        <v>64</v>
      </c>
      <c r="F866" s="83" t="s">
        <v>975</v>
      </c>
    </row>
    <row r="867" spans="1:6">
      <c r="A867">
        <v>866</v>
      </c>
      <c r="B867" t="s">
        <v>64</v>
      </c>
      <c r="F867" s="83" t="s">
        <v>976</v>
      </c>
    </row>
    <row r="868" spans="1:6">
      <c r="A868">
        <v>867</v>
      </c>
      <c r="B868" t="s">
        <v>64</v>
      </c>
      <c r="F868" s="83" t="s">
        <v>977</v>
      </c>
    </row>
    <row r="869" spans="1:6">
      <c r="A869">
        <v>868</v>
      </c>
      <c r="B869" t="s">
        <v>64</v>
      </c>
      <c r="F869" s="83" t="s">
        <v>978</v>
      </c>
    </row>
    <row r="870" spans="1:6">
      <c r="A870">
        <v>869</v>
      </c>
      <c r="B870" t="s">
        <v>64</v>
      </c>
      <c r="F870" s="83" t="s">
        <v>979</v>
      </c>
    </row>
    <row r="871" spans="1:6">
      <c r="A871">
        <v>870</v>
      </c>
      <c r="B871" t="s">
        <v>64</v>
      </c>
      <c r="F871" s="83" t="s">
        <v>980</v>
      </c>
    </row>
    <row r="872" spans="1:6">
      <c r="A872">
        <v>871</v>
      </c>
      <c r="B872" t="s">
        <v>64</v>
      </c>
      <c r="F872" s="83" t="s">
        <v>981</v>
      </c>
    </row>
    <row r="873" spans="1:6">
      <c r="A873">
        <v>872</v>
      </c>
      <c r="B873" t="s">
        <v>64</v>
      </c>
      <c r="F873" s="83" t="s">
        <v>982</v>
      </c>
    </row>
    <row r="874" spans="1:6">
      <c r="A874">
        <v>873</v>
      </c>
      <c r="B874" t="s">
        <v>64</v>
      </c>
      <c r="F874" s="83" t="s">
        <v>983</v>
      </c>
    </row>
    <row r="875" spans="1:6">
      <c r="A875">
        <v>874</v>
      </c>
      <c r="B875" t="s">
        <v>64</v>
      </c>
      <c r="F875" s="83" t="s">
        <v>984</v>
      </c>
    </row>
    <row r="876" spans="1:6">
      <c r="A876">
        <v>875</v>
      </c>
      <c r="B876" t="s">
        <v>64</v>
      </c>
      <c r="F876" s="83" t="s">
        <v>985</v>
      </c>
    </row>
    <row r="877" spans="1:6">
      <c r="A877">
        <v>876</v>
      </c>
      <c r="B877" t="s">
        <v>64</v>
      </c>
      <c r="F877" s="83" t="s">
        <v>986</v>
      </c>
    </row>
    <row r="878" spans="1:6">
      <c r="A878">
        <v>877</v>
      </c>
      <c r="B878" t="s">
        <v>64</v>
      </c>
      <c r="F878" s="83" t="s">
        <v>987</v>
      </c>
    </row>
    <row r="879" spans="1:6">
      <c r="A879">
        <v>878</v>
      </c>
      <c r="B879" t="s">
        <v>64</v>
      </c>
      <c r="F879" s="83" t="s">
        <v>988</v>
      </c>
    </row>
    <row r="880" spans="1:6">
      <c r="A880">
        <v>879</v>
      </c>
      <c r="B880" t="s">
        <v>64</v>
      </c>
      <c r="F880" s="83" t="s">
        <v>989</v>
      </c>
    </row>
    <row r="881" spans="1:6">
      <c r="A881">
        <v>880</v>
      </c>
      <c r="B881" t="s">
        <v>64</v>
      </c>
      <c r="F881" s="83" t="s">
        <v>990</v>
      </c>
    </row>
    <row r="882" spans="1:6">
      <c r="A882">
        <v>881</v>
      </c>
      <c r="B882" t="s">
        <v>64</v>
      </c>
      <c r="F882" s="83" t="s">
        <v>991</v>
      </c>
    </row>
    <row r="883" spans="1:6">
      <c r="A883">
        <v>882</v>
      </c>
      <c r="B883" t="s">
        <v>64</v>
      </c>
      <c r="F883" s="83" t="s">
        <v>992</v>
      </c>
    </row>
    <row r="884" spans="1:6">
      <c r="A884">
        <v>883</v>
      </c>
      <c r="B884" t="s">
        <v>64</v>
      </c>
      <c r="F884" s="83" t="s">
        <v>993</v>
      </c>
    </row>
    <row r="885" spans="1:6">
      <c r="A885">
        <v>884</v>
      </c>
      <c r="B885" t="s">
        <v>64</v>
      </c>
      <c r="F885" s="83" t="s">
        <v>994</v>
      </c>
    </row>
    <row r="886" spans="1:6">
      <c r="A886">
        <v>885</v>
      </c>
      <c r="B886" t="s">
        <v>64</v>
      </c>
      <c r="F886" s="83" t="s">
        <v>995</v>
      </c>
    </row>
    <row r="887" spans="1:6">
      <c r="A887">
        <v>886</v>
      </c>
      <c r="B887" t="s">
        <v>64</v>
      </c>
      <c r="F887" s="83" t="s">
        <v>996</v>
      </c>
    </row>
    <row r="888" spans="1:6">
      <c r="A888">
        <v>887</v>
      </c>
      <c r="B888" t="s">
        <v>64</v>
      </c>
      <c r="F888" s="83" t="s">
        <v>997</v>
      </c>
    </row>
    <row r="889" spans="1:6">
      <c r="A889">
        <v>888</v>
      </c>
      <c r="B889" t="s">
        <v>64</v>
      </c>
      <c r="F889" s="83" t="s">
        <v>998</v>
      </c>
    </row>
    <row r="890" spans="1:6">
      <c r="A890">
        <v>889</v>
      </c>
      <c r="B890" t="s">
        <v>64</v>
      </c>
      <c r="F890" s="83" t="s">
        <v>999</v>
      </c>
    </row>
    <row r="891" spans="1:6">
      <c r="A891">
        <v>890</v>
      </c>
      <c r="B891" t="s">
        <v>64</v>
      </c>
      <c r="F891" s="83" t="s">
        <v>1000</v>
      </c>
    </row>
    <row r="892" spans="1:6">
      <c r="A892">
        <v>891</v>
      </c>
      <c r="B892" t="s">
        <v>64</v>
      </c>
      <c r="F892" s="83" t="s">
        <v>1001</v>
      </c>
    </row>
    <row r="893" spans="1:6">
      <c r="A893">
        <v>892</v>
      </c>
      <c r="B893" t="s">
        <v>64</v>
      </c>
      <c r="F893" s="83" t="s">
        <v>1002</v>
      </c>
    </row>
    <row r="894" spans="1:6">
      <c r="A894">
        <v>893</v>
      </c>
      <c r="B894" t="s">
        <v>64</v>
      </c>
      <c r="F894" s="83" t="s">
        <v>1003</v>
      </c>
    </row>
    <row r="895" spans="1:6">
      <c r="A895">
        <v>894</v>
      </c>
      <c r="B895" t="s">
        <v>64</v>
      </c>
      <c r="F895" s="83" t="s">
        <v>1004</v>
      </c>
    </row>
    <row r="896" spans="1:6">
      <c r="A896">
        <v>895</v>
      </c>
      <c r="B896" t="s">
        <v>64</v>
      </c>
      <c r="F896" s="83" t="s">
        <v>1005</v>
      </c>
    </row>
    <row r="897" spans="1:6">
      <c r="A897">
        <v>896</v>
      </c>
      <c r="B897" t="s">
        <v>64</v>
      </c>
      <c r="F897" s="83" t="s">
        <v>1006</v>
      </c>
    </row>
    <row r="898" spans="1:6">
      <c r="A898">
        <v>897</v>
      </c>
      <c r="B898" t="s">
        <v>64</v>
      </c>
      <c r="F898" s="83" t="s">
        <v>1007</v>
      </c>
    </row>
    <row r="899" spans="1:6">
      <c r="A899">
        <v>898</v>
      </c>
      <c r="B899" t="s">
        <v>64</v>
      </c>
      <c r="F899" s="83" t="s">
        <v>1008</v>
      </c>
    </row>
    <row r="900" spans="1:6">
      <c r="A900">
        <v>899</v>
      </c>
      <c r="B900" t="s">
        <v>64</v>
      </c>
      <c r="F900" s="83" t="s">
        <v>1009</v>
      </c>
    </row>
    <row r="901" spans="1:6">
      <c r="A901">
        <v>900</v>
      </c>
      <c r="B901" t="s">
        <v>64</v>
      </c>
      <c r="F901" s="83" t="s">
        <v>1010</v>
      </c>
    </row>
    <row r="902" spans="1:6">
      <c r="A902">
        <v>901</v>
      </c>
      <c r="B902" t="s">
        <v>64</v>
      </c>
      <c r="F902" s="83" t="s">
        <v>1011</v>
      </c>
    </row>
    <row r="903" spans="1:6">
      <c r="A903">
        <v>902</v>
      </c>
      <c r="B903" t="s">
        <v>64</v>
      </c>
      <c r="F903" s="83" t="s">
        <v>1012</v>
      </c>
    </row>
    <row r="904" spans="1:6">
      <c r="A904">
        <v>903</v>
      </c>
      <c r="B904" t="s">
        <v>64</v>
      </c>
      <c r="F904" s="83" t="s">
        <v>1013</v>
      </c>
    </row>
    <row r="905" spans="1:6">
      <c r="A905">
        <v>904</v>
      </c>
      <c r="B905" t="s">
        <v>64</v>
      </c>
      <c r="F905" s="83" t="s">
        <v>1014</v>
      </c>
    </row>
    <row r="906" spans="1:6">
      <c r="A906">
        <v>905</v>
      </c>
      <c r="B906" t="s">
        <v>64</v>
      </c>
      <c r="F906" s="83" t="s">
        <v>1015</v>
      </c>
    </row>
    <row r="907" spans="1:6">
      <c r="A907">
        <v>906</v>
      </c>
      <c r="B907" t="s">
        <v>64</v>
      </c>
      <c r="F907" s="83" t="s">
        <v>1016</v>
      </c>
    </row>
    <row r="908" spans="1:6">
      <c r="A908">
        <v>907</v>
      </c>
      <c r="B908" t="s">
        <v>64</v>
      </c>
      <c r="F908" s="83" t="s">
        <v>1017</v>
      </c>
    </row>
    <row r="909" spans="1:6">
      <c r="A909">
        <v>908</v>
      </c>
      <c r="B909" t="s">
        <v>64</v>
      </c>
      <c r="F909" s="83" t="s">
        <v>1018</v>
      </c>
    </row>
    <row r="910" spans="1:6">
      <c r="A910">
        <v>909</v>
      </c>
      <c r="B910" t="s">
        <v>64</v>
      </c>
      <c r="F910" s="83" t="s">
        <v>1019</v>
      </c>
    </row>
    <row r="911" spans="1:6">
      <c r="A911">
        <v>910</v>
      </c>
      <c r="B911" t="s">
        <v>64</v>
      </c>
      <c r="F911" s="83" t="s">
        <v>1020</v>
      </c>
    </row>
    <row r="912" spans="1:6">
      <c r="A912">
        <v>911</v>
      </c>
      <c r="B912" t="s">
        <v>64</v>
      </c>
      <c r="F912" s="83" t="s">
        <v>1021</v>
      </c>
    </row>
    <row r="913" spans="1:6">
      <c r="A913">
        <v>912</v>
      </c>
      <c r="B913" t="s">
        <v>64</v>
      </c>
      <c r="F913" s="83" t="s">
        <v>1022</v>
      </c>
    </row>
    <row r="914" spans="1:6">
      <c r="A914">
        <v>913</v>
      </c>
      <c r="B914" t="s">
        <v>64</v>
      </c>
      <c r="F914" s="83" t="s">
        <v>1023</v>
      </c>
    </row>
    <row r="915" spans="1:6">
      <c r="A915">
        <v>914</v>
      </c>
      <c r="B915" t="s">
        <v>64</v>
      </c>
      <c r="F915" s="83" t="s">
        <v>1024</v>
      </c>
    </row>
    <row r="916" spans="1:6">
      <c r="A916">
        <v>915</v>
      </c>
      <c r="B916" t="s">
        <v>64</v>
      </c>
      <c r="F916" s="83" t="s">
        <v>1025</v>
      </c>
    </row>
    <row r="917" spans="1:6">
      <c r="A917">
        <v>916</v>
      </c>
      <c r="B917" t="s">
        <v>64</v>
      </c>
      <c r="F917" s="83" t="s">
        <v>1026</v>
      </c>
    </row>
    <row r="918" spans="1:6">
      <c r="A918">
        <v>917</v>
      </c>
      <c r="B918" t="s">
        <v>64</v>
      </c>
      <c r="F918" s="83" t="s">
        <v>1027</v>
      </c>
    </row>
    <row r="919" spans="1:6">
      <c r="A919">
        <v>918</v>
      </c>
      <c r="B919" t="s">
        <v>64</v>
      </c>
      <c r="F919" s="83" t="s">
        <v>1028</v>
      </c>
    </row>
    <row r="920" spans="1:6">
      <c r="A920">
        <v>919</v>
      </c>
      <c r="B920" t="s">
        <v>64</v>
      </c>
      <c r="F920" s="83" t="s">
        <v>1029</v>
      </c>
    </row>
    <row r="921" spans="1:6">
      <c r="A921">
        <v>920</v>
      </c>
      <c r="B921" t="s">
        <v>64</v>
      </c>
      <c r="F921" s="83" t="s">
        <v>1030</v>
      </c>
    </row>
    <row r="922" spans="1:6">
      <c r="A922">
        <v>921</v>
      </c>
      <c r="B922" t="s">
        <v>64</v>
      </c>
      <c r="F922" s="83" t="s">
        <v>1031</v>
      </c>
    </row>
    <row r="923" spans="1:6">
      <c r="A923">
        <v>922</v>
      </c>
      <c r="B923" t="s">
        <v>64</v>
      </c>
      <c r="F923" s="83" t="s">
        <v>1032</v>
      </c>
    </row>
    <row r="924" spans="1:6">
      <c r="A924">
        <v>923</v>
      </c>
      <c r="B924" t="s">
        <v>64</v>
      </c>
      <c r="F924" s="83" t="s">
        <v>1033</v>
      </c>
    </row>
    <row r="925" spans="1:6">
      <c r="A925">
        <v>924</v>
      </c>
      <c r="B925" t="s">
        <v>64</v>
      </c>
      <c r="F925" s="83" t="s">
        <v>1034</v>
      </c>
    </row>
    <row r="926" spans="1:6">
      <c r="A926">
        <v>925</v>
      </c>
      <c r="B926" t="s">
        <v>64</v>
      </c>
      <c r="F926" s="83" t="s">
        <v>1035</v>
      </c>
    </row>
    <row r="927" spans="1:6">
      <c r="A927">
        <v>926</v>
      </c>
      <c r="B927" t="s">
        <v>64</v>
      </c>
      <c r="F927" s="83" t="s">
        <v>1036</v>
      </c>
    </row>
    <row r="928" spans="1:6">
      <c r="A928">
        <v>927</v>
      </c>
      <c r="B928" t="s">
        <v>64</v>
      </c>
      <c r="F928" s="83" t="s">
        <v>1037</v>
      </c>
    </row>
    <row r="929" spans="1:6">
      <c r="A929">
        <v>928</v>
      </c>
      <c r="B929" t="s">
        <v>64</v>
      </c>
      <c r="F929" s="83" t="s">
        <v>1038</v>
      </c>
    </row>
    <row r="930" spans="1:6">
      <c r="A930">
        <v>929</v>
      </c>
      <c r="B930" t="s">
        <v>64</v>
      </c>
      <c r="F930" s="83" t="s">
        <v>1039</v>
      </c>
    </row>
    <row r="931" spans="1:6">
      <c r="A931">
        <v>930</v>
      </c>
      <c r="B931" t="s">
        <v>64</v>
      </c>
      <c r="F931" s="83" t="s">
        <v>1040</v>
      </c>
    </row>
    <row r="932" spans="1:6">
      <c r="A932">
        <v>931</v>
      </c>
      <c r="B932" t="s">
        <v>64</v>
      </c>
      <c r="F932" s="83" t="s">
        <v>1041</v>
      </c>
    </row>
    <row r="933" spans="1:6">
      <c r="A933">
        <v>932</v>
      </c>
      <c r="B933" t="s">
        <v>64</v>
      </c>
      <c r="F933" s="83" t="s">
        <v>1042</v>
      </c>
    </row>
    <row r="934" spans="1:6">
      <c r="A934">
        <v>933</v>
      </c>
      <c r="B934" t="s">
        <v>64</v>
      </c>
      <c r="F934" s="83" t="s">
        <v>1043</v>
      </c>
    </row>
    <row r="935" spans="1:6">
      <c r="A935">
        <v>934</v>
      </c>
      <c r="B935" t="s">
        <v>64</v>
      </c>
      <c r="F935" s="83" t="s">
        <v>1044</v>
      </c>
    </row>
    <row r="936" spans="1:6">
      <c r="A936">
        <v>935</v>
      </c>
      <c r="B936" t="s">
        <v>64</v>
      </c>
      <c r="F936" s="83" t="s">
        <v>1045</v>
      </c>
    </row>
    <row r="937" spans="1:6">
      <c r="A937">
        <v>936</v>
      </c>
      <c r="B937" t="s">
        <v>64</v>
      </c>
      <c r="F937" s="83" t="s">
        <v>1046</v>
      </c>
    </row>
    <row r="938" spans="1:6">
      <c r="A938">
        <v>937</v>
      </c>
      <c r="B938" t="s">
        <v>64</v>
      </c>
      <c r="F938" s="83" t="s">
        <v>1047</v>
      </c>
    </row>
    <row r="939" spans="1:6">
      <c r="A939">
        <v>938</v>
      </c>
      <c r="B939" t="s">
        <v>64</v>
      </c>
      <c r="F939" s="83" t="s">
        <v>1048</v>
      </c>
    </row>
    <row r="940" spans="1:6">
      <c r="A940">
        <v>939</v>
      </c>
      <c r="B940" t="s">
        <v>64</v>
      </c>
      <c r="F940" s="83" t="s">
        <v>1049</v>
      </c>
    </row>
    <row r="941" spans="1:6">
      <c r="A941">
        <v>940</v>
      </c>
      <c r="B941" t="s">
        <v>64</v>
      </c>
      <c r="F941" s="83" t="s">
        <v>1050</v>
      </c>
    </row>
    <row r="942" spans="1:6">
      <c r="A942">
        <v>941</v>
      </c>
      <c r="B942" t="s">
        <v>64</v>
      </c>
      <c r="F942" s="83" t="s">
        <v>1051</v>
      </c>
    </row>
    <row r="943" spans="1:6">
      <c r="A943">
        <v>942</v>
      </c>
      <c r="B943" t="s">
        <v>64</v>
      </c>
      <c r="F943" s="83" t="s">
        <v>1052</v>
      </c>
    </row>
    <row r="944" spans="1:6">
      <c r="A944">
        <v>943</v>
      </c>
      <c r="B944" t="s">
        <v>64</v>
      </c>
      <c r="F944" s="83" t="s">
        <v>1053</v>
      </c>
    </row>
    <row r="945" spans="1:6">
      <c r="A945">
        <v>944</v>
      </c>
      <c r="B945" t="s">
        <v>64</v>
      </c>
      <c r="F945" s="83" t="s">
        <v>1054</v>
      </c>
    </row>
    <row r="946" spans="1:6">
      <c r="A946">
        <v>945</v>
      </c>
      <c r="B946" t="s">
        <v>64</v>
      </c>
      <c r="F946" s="83" t="s">
        <v>1055</v>
      </c>
    </row>
    <row r="947" spans="1:6">
      <c r="A947">
        <v>946</v>
      </c>
      <c r="B947" t="s">
        <v>64</v>
      </c>
      <c r="F947" s="83" t="s">
        <v>1056</v>
      </c>
    </row>
    <row r="948" spans="1:6">
      <c r="A948">
        <v>947</v>
      </c>
      <c r="B948" t="s">
        <v>64</v>
      </c>
      <c r="F948" s="83" t="s">
        <v>1057</v>
      </c>
    </row>
    <row r="949" spans="1:6">
      <c r="A949">
        <v>948</v>
      </c>
      <c r="B949" t="s">
        <v>64</v>
      </c>
      <c r="F949" s="83" t="s">
        <v>1058</v>
      </c>
    </row>
    <row r="950" spans="1:6">
      <c r="A950">
        <v>949</v>
      </c>
      <c r="B950" t="s">
        <v>64</v>
      </c>
      <c r="F950" s="83" t="s">
        <v>1059</v>
      </c>
    </row>
    <row r="951" spans="1:6">
      <c r="A951">
        <v>950</v>
      </c>
      <c r="B951" t="s">
        <v>64</v>
      </c>
      <c r="F951" s="83" t="s">
        <v>1060</v>
      </c>
    </row>
    <row r="952" spans="1:6">
      <c r="A952">
        <v>951</v>
      </c>
      <c r="B952" t="s">
        <v>64</v>
      </c>
      <c r="F952" s="83" t="s">
        <v>1061</v>
      </c>
    </row>
    <row r="953" spans="1:6">
      <c r="A953">
        <v>952</v>
      </c>
      <c r="B953" t="s">
        <v>64</v>
      </c>
      <c r="F953" s="83" t="s">
        <v>1062</v>
      </c>
    </row>
    <row r="954" spans="1:6">
      <c r="A954">
        <v>953</v>
      </c>
      <c r="B954" t="s">
        <v>64</v>
      </c>
      <c r="F954" s="83" t="s">
        <v>1063</v>
      </c>
    </row>
    <row r="955" spans="1:6">
      <c r="A955">
        <v>954</v>
      </c>
      <c r="B955" t="s">
        <v>64</v>
      </c>
      <c r="F955" s="83" t="s">
        <v>1064</v>
      </c>
    </row>
    <row r="956" spans="1:6">
      <c r="A956">
        <v>955</v>
      </c>
      <c r="B956" t="s">
        <v>64</v>
      </c>
      <c r="F956" s="83" t="s">
        <v>1065</v>
      </c>
    </row>
    <row r="957" spans="1:6">
      <c r="A957">
        <v>956</v>
      </c>
      <c r="B957" t="s">
        <v>64</v>
      </c>
      <c r="F957" s="83" t="s">
        <v>1066</v>
      </c>
    </row>
    <row r="958" spans="1:6">
      <c r="A958">
        <v>957</v>
      </c>
      <c r="B958" t="s">
        <v>64</v>
      </c>
      <c r="F958" s="83" t="s">
        <v>1067</v>
      </c>
    </row>
    <row r="959" spans="1:6">
      <c r="A959">
        <v>958</v>
      </c>
      <c r="B959" t="s">
        <v>64</v>
      </c>
      <c r="F959" s="83" t="s">
        <v>1068</v>
      </c>
    </row>
    <row r="960" spans="1:6">
      <c r="A960">
        <v>959</v>
      </c>
      <c r="B960" t="s">
        <v>64</v>
      </c>
      <c r="F960" s="83" t="s">
        <v>1069</v>
      </c>
    </row>
    <row r="961" spans="1:6">
      <c r="A961">
        <v>960</v>
      </c>
      <c r="B961" t="s">
        <v>64</v>
      </c>
      <c r="F961" s="83" t="s">
        <v>1070</v>
      </c>
    </row>
    <row r="962" spans="1:6">
      <c r="A962">
        <v>961</v>
      </c>
      <c r="B962" t="s">
        <v>64</v>
      </c>
      <c r="F962" s="83" t="s">
        <v>1071</v>
      </c>
    </row>
    <row r="963" spans="1:6">
      <c r="A963">
        <v>962</v>
      </c>
      <c r="B963" t="s">
        <v>64</v>
      </c>
      <c r="F963" s="83" t="s">
        <v>1072</v>
      </c>
    </row>
    <row r="964" spans="1:6">
      <c r="A964">
        <v>963</v>
      </c>
      <c r="B964" t="s">
        <v>64</v>
      </c>
      <c r="F964" s="83" t="s">
        <v>1073</v>
      </c>
    </row>
    <row r="965" spans="1:6">
      <c r="A965">
        <v>964</v>
      </c>
      <c r="B965" t="s">
        <v>64</v>
      </c>
      <c r="F965" s="83" t="s">
        <v>1074</v>
      </c>
    </row>
    <row r="966" spans="1:6">
      <c r="A966">
        <v>965</v>
      </c>
      <c r="B966" t="s">
        <v>64</v>
      </c>
      <c r="F966" s="83" t="s">
        <v>1075</v>
      </c>
    </row>
    <row r="967" spans="1:6">
      <c r="A967">
        <v>966</v>
      </c>
      <c r="B967" t="s">
        <v>64</v>
      </c>
      <c r="F967" s="83" t="s">
        <v>1076</v>
      </c>
    </row>
    <row r="968" spans="1:6">
      <c r="A968">
        <v>967</v>
      </c>
      <c r="B968" t="s">
        <v>64</v>
      </c>
      <c r="F968" s="83" t="s">
        <v>1077</v>
      </c>
    </row>
    <row r="969" spans="1:6">
      <c r="A969">
        <v>968</v>
      </c>
      <c r="B969" t="s">
        <v>64</v>
      </c>
      <c r="F969" s="83" t="s">
        <v>1078</v>
      </c>
    </row>
    <row r="970" spans="1:6">
      <c r="A970">
        <v>969</v>
      </c>
      <c r="B970" t="s">
        <v>64</v>
      </c>
      <c r="F970" s="83" t="s">
        <v>1079</v>
      </c>
    </row>
    <row r="971" spans="1:6">
      <c r="A971">
        <v>970</v>
      </c>
      <c r="B971" t="s">
        <v>64</v>
      </c>
      <c r="F971" s="83" t="s">
        <v>1080</v>
      </c>
    </row>
    <row r="972" spans="1:6">
      <c r="A972">
        <v>971</v>
      </c>
      <c r="B972" t="s">
        <v>64</v>
      </c>
      <c r="F972" s="83" t="s">
        <v>1081</v>
      </c>
    </row>
    <row r="973" spans="1:6">
      <c r="A973">
        <v>972</v>
      </c>
      <c r="B973" t="s">
        <v>64</v>
      </c>
      <c r="F973" s="83" t="s">
        <v>1082</v>
      </c>
    </row>
    <row r="974" spans="1:6">
      <c r="A974">
        <v>973</v>
      </c>
      <c r="B974" t="s">
        <v>64</v>
      </c>
      <c r="F974" s="83" t="s">
        <v>1083</v>
      </c>
    </row>
    <row r="975" spans="1:6">
      <c r="A975">
        <v>974</v>
      </c>
      <c r="B975" t="s">
        <v>64</v>
      </c>
      <c r="F975" s="83" t="s">
        <v>1084</v>
      </c>
    </row>
    <row r="976" spans="1:6">
      <c r="A976">
        <v>975</v>
      </c>
      <c r="B976" t="s">
        <v>64</v>
      </c>
      <c r="F976" s="83" t="s">
        <v>1085</v>
      </c>
    </row>
    <row r="977" spans="1:6">
      <c r="A977">
        <v>976</v>
      </c>
      <c r="B977" t="s">
        <v>64</v>
      </c>
      <c r="F977" s="83" t="s">
        <v>1086</v>
      </c>
    </row>
    <row r="978" spans="1:6">
      <c r="A978">
        <v>977</v>
      </c>
      <c r="B978" t="s">
        <v>64</v>
      </c>
      <c r="F978" s="83" t="s">
        <v>1087</v>
      </c>
    </row>
    <row r="979" spans="1:6">
      <c r="A979">
        <v>978</v>
      </c>
      <c r="B979" t="s">
        <v>64</v>
      </c>
      <c r="F979" s="83" t="s">
        <v>1088</v>
      </c>
    </row>
    <row r="980" spans="1:6">
      <c r="A980">
        <v>979</v>
      </c>
      <c r="B980" t="s">
        <v>64</v>
      </c>
      <c r="F980" s="83" t="s">
        <v>1089</v>
      </c>
    </row>
    <row r="981" spans="1:6">
      <c r="A981">
        <v>980</v>
      </c>
      <c r="B981" t="s">
        <v>64</v>
      </c>
      <c r="F981" s="83" t="s">
        <v>1090</v>
      </c>
    </row>
    <row r="982" spans="1:6">
      <c r="A982">
        <v>981</v>
      </c>
      <c r="B982" t="s">
        <v>64</v>
      </c>
      <c r="F982" s="83" t="s">
        <v>1091</v>
      </c>
    </row>
    <row r="983" spans="1:6">
      <c r="A983">
        <v>982</v>
      </c>
      <c r="B983" t="s">
        <v>64</v>
      </c>
      <c r="F983" s="83" t="s">
        <v>1092</v>
      </c>
    </row>
    <row r="984" spans="1:6">
      <c r="A984">
        <v>983</v>
      </c>
      <c r="B984" t="s">
        <v>64</v>
      </c>
      <c r="F984" s="83" t="s">
        <v>1093</v>
      </c>
    </row>
    <row r="985" spans="1:6">
      <c r="A985">
        <v>984</v>
      </c>
      <c r="B985" t="s">
        <v>64</v>
      </c>
      <c r="F985" s="83" t="s">
        <v>1094</v>
      </c>
    </row>
    <row r="986" spans="1:6">
      <c r="A986">
        <v>985</v>
      </c>
      <c r="B986" t="s">
        <v>64</v>
      </c>
      <c r="F986" s="83" t="s">
        <v>1095</v>
      </c>
    </row>
    <row r="987" spans="1:6">
      <c r="A987">
        <v>986</v>
      </c>
      <c r="B987" t="s">
        <v>64</v>
      </c>
      <c r="F987" s="83" t="s">
        <v>1096</v>
      </c>
    </row>
    <row r="988" spans="1:6">
      <c r="A988">
        <v>987</v>
      </c>
      <c r="B988" t="s">
        <v>64</v>
      </c>
      <c r="F988" s="83" t="s">
        <v>1097</v>
      </c>
    </row>
    <row r="989" spans="1:6">
      <c r="A989">
        <v>988</v>
      </c>
      <c r="B989" t="s">
        <v>64</v>
      </c>
      <c r="F989" s="83" t="s">
        <v>1098</v>
      </c>
    </row>
    <row r="990" spans="1:6">
      <c r="A990">
        <v>989</v>
      </c>
      <c r="B990" t="s">
        <v>64</v>
      </c>
      <c r="F990" s="83" t="s">
        <v>1099</v>
      </c>
    </row>
    <row r="991" spans="1:6">
      <c r="A991">
        <v>990</v>
      </c>
      <c r="B991" t="s">
        <v>64</v>
      </c>
      <c r="F991" s="83" t="s">
        <v>1100</v>
      </c>
    </row>
    <row r="992" spans="1:6">
      <c r="A992">
        <v>991</v>
      </c>
      <c r="B992" t="s">
        <v>64</v>
      </c>
      <c r="F992" s="83" t="s">
        <v>1101</v>
      </c>
    </row>
    <row r="993" spans="1:6">
      <c r="A993">
        <v>992</v>
      </c>
      <c r="B993" t="s">
        <v>64</v>
      </c>
      <c r="F993" s="83" t="s">
        <v>1102</v>
      </c>
    </row>
    <row r="994" spans="1:6">
      <c r="A994">
        <v>993</v>
      </c>
      <c r="B994" t="s">
        <v>64</v>
      </c>
      <c r="F994" s="83" t="s">
        <v>1103</v>
      </c>
    </row>
    <row r="995" spans="1:6">
      <c r="A995">
        <v>994</v>
      </c>
      <c r="B995" t="s">
        <v>64</v>
      </c>
      <c r="F995" s="83" t="s">
        <v>1104</v>
      </c>
    </row>
    <row r="996" spans="1:6">
      <c r="A996">
        <v>995</v>
      </c>
      <c r="B996" t="s">
        <v>64</v>
      </c>
      <c r="F996" s="83" t="s">
        <v>1105</v>
      </c>
    </row>
    <row r="997" spans="1:6">
      <c r="A997">
        <v>996</v>
      </c>
      <c r="B997" t="s">
        <v>64</v>
      </c>
      <c r="F997" s="83" t="s">
        <v>1106</v>
      </c>
    </row>
    <row r="998" spans="1:6">
      <c r="A998">
        <v>997</v>
      </c>
      <c r="B998" t="s">
        <v>64</v>
      </c>
      <c r="F998" s="83" t="s">
        <v>1107</v>
      </c>
    </row>
    <row r="999" spans="1:6">
      <c r="A999">
        <v>998</v>
      </c>
      <c r="B999" t="s">
        <v>64</v>
      </c>
      <c r="F999" s="83" t="s">
        <v>1108</v>
      </c>
    </row>
    <row r="1000" spans="1:6">
      <c r="A1000">
        <v>999</v>
      </c>
      <c r="B1000" t="s">
        <v>64</v>
      </c>
      <c r="F1000" s="83" t="s">
        <v>1109</v>
      </c>
    </row>
    <row r="1001" spans="1:6">
      <c r="A1001">
        <v>1000</v>
      </c>
      <c r="B1001" t="s">
        <v>64</v>
      </c>
      <c r="F1001" s="83" t="s">
        <v>1110</v>
      </c>
    </row>
    <row r="1002" spans="1:6">
      <c r="A1002">
        <v>1001</v>
      </c>
      <c r="B1002" t="s">
        <v>64</v>
      </c>
      <c r="F1002" s="83" t="s">
        <v>1111</v>
      </c>
    </row>
    <row r="1003" spans="1:6">
      <c r="A1003">
        <v>1002</v>
      </c>
      <c r="B1003" t="s">
        <v>64</v>
      </c>
      <c r="F1003" s="83" t="s">
        <v>1112</v>
      </c>
    </row>
    <row r="1004" spans="1:6">
      <c r="A1004">
        <v>1003</v>
      </c>
      <c r="B1004" t="s">
        <v>64</v>
      </c>
      <c r="F1004" s="83" t="s">
        <v>1113</v>
      </c>
    </row>
    <row r="1005" spans="1:6">
      <c r="A1005">
        <v>1004</v>
      </c>
      <c r="B1005" t="s">
        <v>64</v>
      </c>
      <c r="F1005" s="83" t="s">
        <v>1114</v>
      </c>
    </row>
    <row r="1006" spans="1:6">
      <c r="A1006">
        <v>1005</v>
      </c>
      <c r="B1006" t="s">
        <v>64</v>
      </c>
      <c r="F1006" s="83" t="s">
        <v>1115</v>
      </c>
    </row>
    <row r="1007" spans="1:6">
      <c r="A1007">
        <v>1006</v>
      </c>
      <c r="B1007" t="s">
        <v>64</v>
      </c>
      <c r="F1007" s="83" t="s">
        <v>1116</v>
      </c>
    </row>
    <row r="1008" spans="1:6">
      <c r="A1008">
        <v>1007</v>
      </c>
      <c r="B1008" t="s">
        <v>64</v>
      </c>
      <c r="F1008" s="83" t="s">
        <v>1117</v>
      </c>
    </row>
    <row r="1009" spans="1:6">
      <c r="A1009">
        <v>1008</v>
      </c>
      <c r="B1009" t="s">
        <v>64</v>
      </c>
      <c r="F1009" s="83" t="s">
        <v>1118</v>
      </c>
    </row>
    <row r="1010" spans="1:6">
      <c r="A1010">
        <v>1009</v>
      </c>
      <c r="B1010" t="s">
        <v>64</v>
      </c>
      <c r="F1010" s="83" t="s">
        <v>1119</v>
      </c>
    </row>
    <row r="1011" spans="1:6">
      <c r="A1011">
        <v>1010</v>
      </c>
      <c r="B1011" t="s">
        <v>64</v>
      </c>
      <c r="F1011" s="83" t="s">
        <v>1120</v>
      </c>
    </row>
    <row r="1012" spans="1:6">
      <c r="A1012">
        <v>1011</v>
      </c>
      <c r="B1012" t="s">
        <v>64</v>
      </c>
      <c r="F1012" s="83" t="s">
        <v>1121</v>
      </c>
    </row>
    <row r="1013" spans="1:6">
      <c r="A1013">
        <v>1012</v>
      </c>
      <c r="B1013" t="s">
        <v>64</v>
      </c>
      <c r="F1013" s="83" t="s">
        <v>1122</v>
      </c>
    </row>
    <row r="1014" spans="1:6">
      <c r="A1014">
        <v>1013</v>
      </c>
      <c r="B1014" t="s">
        <v>64</v>
      </c>
      <c r="F1014" s="83" t="s">
        <v>1123</v>
      </c>
    </row>
    <row r="1015" spans="1:6">
      <c r="A1015">
        <v>1014</v>
      </c>
      <c r="B1015" t="s">
        <v>64</v>
      </c>
      <c r="F1015" s="83" t="s">
        <v>1124</v>
      </c>
    </row>
    <row r="1016" spans="1:6">
      <c r="A1016">
        <v>1015</v>
      </c>
      <c r="B1016" t="s">
        <v>64</v>
      </c>
      <c r="F1016" s="83" t="s">
        <v>1125</v>
      </c>
    </row>
    <row r="1017" spans="1:6">
      <c r="A1017">
        <v>1016</v>
      </c>
      <c r="B1017" t="s">
        <v>64</v>
      </c>
      <c r="F1017" s="83" t="s">
        <v>1126</v>
      </c>
    </row>
    <row r="1018" spans="1:6">
      <c r="A1018">
        <v>1017</v>
      </c>
      <c r="B1018" t="s">
        <v>64</v>
      </c>
      <c r="F1018" s="83" t="s">
        <v>1127</v>
      </c>
    </row>
    <row r="1019" spans="1:6">
      <c r="A1019">
        <v>1018</v>
      </c>
      <c r="B1019" t="s">
        <v>64</v>
      </c>
      <c r="F1019" s="83" t="s">
        <v>1128</v>
      </c>
    </row>
    <row r="1020" spans="1:6">
      <c r="A1020">
        <v>1019</v>
      </c>
      <c r="B1020" t="s">
        <v>64</v>
      </c>
      <c r="F1020" s="83" t="s">
        <v>1129</v>
      </c>
    </row>
    <row r="1021" spans="1:6">
      <c r="A1021">
        <v>1020</v>
      </c>
      <c r="B1021" t="s">
        <v>64</v>
      </c>
      <c r="F1021" s="83" t="s">
        <v>1130</v>
      </c>
    </row>
    <row r="1022" spans="1:6">
      <c r="A1022">
        <v>1021</v>
      </c>
      <c r="B1022" t="s">
        <v>64</v>
      </c>
      <c r="F1022" s="83" t="s">
        <v>1131</v>
      </c>
    </row>
    <row r="1023" spans="1:6">
      <c r="A1023">
        <v>1022</v>
      </c>
      <c r="B1023" t="s">
        <v>64</v>
      </c>
      <c r="F1023" s="83" t="s">
        <v>1132</v>
      </c>
    </row>
    <row r="1024" spans="1:6">
      <c r="A1024">
        <v>1023</v>
      </c>
      <c r="B1024" t="s">
        <v>64</v>
      </c>
      <c r="F1024" s="83" t="s">
        <v>1133</v>
      </c>
    </row>
    <row r="1025" spans="1:6">
      <c r="A1025">
        <v>1024</v>
      </c>
      <c r="B1025" t="s">
        <v>64</v>
      </c>
      <c r="F1025" s="83" t="s">
        <v>1134</v>
      </c>
    </row>
    <row r="1026" spans="1:6">
      <c r="A1026">
        <v>1025</v>
      </c>
      <c r="B1026" t="s">
        <v>64</v>
      </c>
      <c r="F1026" s="83" t="s">
        <v>1135</v>
      </c>
    </row>
    <row r="1027" spans="1:6">
      <c r="A1027">
        <v>1026</v>
      </c>
      <c r="B1027" t="s">
        <v>64</v>
      </c>
      <c r="F1027" s="83" t="s">
        <v>1136</v>
      </c>
    </row>
    <row r="1028" spans="1:6">
      <c r="A1028">
        <v>1027</v>
      </c>
      <c r="B1028" t="s">
        <v>64</v>
      </c>
      <c r="F1028" s="83" t="s">
        <v>1137</v>
      </c>
    </row>
    <row r="1029" spans="1:6">
      <c r="A1029">
        <v>1028</v>
      </c>
      <c r="B1029" t="s">
        <v>64</v>
      </c>
      <c r="F1029" s="83" t="s">
        <v>1138</v>
      </c>
    </row>
    <row r="1030" spans="1:6">
      <c r="A1030">
        <v>1029</v>
      </c>
      <c r="B1030" t="s">
        <v>64</v>
      </c>
      <c r="F1030" s="83" t="s">
        <v>1139</v>
      </c>
    </row>
    <row r="1031" spans="1:6">
      <c r="A1031">
        <v>1030</v>
      </c>
      <c r="B1031" t="s">
        <v>64</v>
      </c>
      <c r="F1031" s="83" t="s">
        <v>1140</v>
      </c>
    </row>
    <row r="1032" spans="1:6">
      <c r="A1032">
        <v>1031</v>
      </c>
      <c r="B1032" t="s">
        <v>64</v>
      </c>
      <c r="F1032" s="83" t="s">
        <v>1141</v>
      </c>
    </row>
    <row r="1033" spans="1:6">
      <c r="A1033">
        <v>1032</v>
      </c>
      <c r="B1033" t="s">
        <v>64</v>
      </c>
      <c r="F1033" s="83" t="s">
        <v>1142</v>
      </c>
    </row>
    <row r="1034" spans="1:6">
      <c r="A1034">
        <v>1033</v>
      </c>
      <c r="B1034" t="s">
        <v>64</v>
      </c>
      <c r="F1034" s="83" t="s">
        <v>1143</v>
      </c>
    </row>
    <row r="1035" spans="1:6">
      <c r="A1035">
        <v>1034</v>
      </c>
      <c r="B1035" t="s">
        <v>64</v>
      </c>
      <c r="F1035" s="83" t="s">
        <v>1144</v>
      </c>
    </row>
    <row r="1036" spans="1:6">
      <c r="A1036">
        <v>1035</v>
      </c>
      <c r="B1036" t="s">
        <v>64</v>
      </c>
      <c r="F1036" s="83" t="s">
        <v>1145</v>
      </c>
    </row>
    <row r="1037" spans="1:6">
      <c r="A1037">
        <v>1036</v>
      </c>
      <c r="B1037" t="s">
        <v>64</v>
      </c>
      <c r="F1037" s="83" t="s">
        <v>1146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10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40</v>
      </c>
      <c r="M1" s="208" t="s">
        <v>65</v>
      </c>
    </row>
    <row r="2" spans="1:13">
      <c r="M2" t="s">
        <v>63</v>
      </c>
    </row>
    <row r="3" spans="1:13">
      <c r="M3" t="s">
        <v>64</v>
      </c>
    </row>
    <row r="5" spans="1:13">
      <c r="A5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Secteurs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2026-10-14T04:12:15Z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